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LSA RIZZO\Desktop\"/>
    </mc:Choice>
  </mc:AlternateContent>
  <bookViews>
    <workbookView xWindow="0" yWindow="0" windowWidth="8835" windowHeight="6510" firstSheet="4" activeTab="7"/>
  </bookViews>
  <sheets>
    <sheet name="Tab.media percorsi soluz.att." sheetId="7" r:id="rId1"/>
    <sheet name="Tab.media riass. soluz. attuale" sheetId="8" r:id="rId2"/>
    <sheet name="Tab.media statis. soluz.attuale" sheetId="9" r:id="rId3"/>
    <sheet name="Tab.media percorsi OK" sheetId="16" r:id="rId4"/>
    <sheet name="Tab.media riassuntiva OK" sheetId="14" r:id="rId5"/>
    <sheet name="Tab.media statistiche OK" sheetId="15" r:id="rId6"/>
    <sheet name="Grafici riassuntivi" sheetId="17" r:id="rId7"/>
    <sheet name="Guadagni" sheetId="18" r:id="rId8"/>
  </sheets>
  <externalReferences>
    <externalReference r:id="rId9"/>
  </externalReferenc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8" l="1"/>
  <c r="C5" i="18"/>
  <c r="E4" i="18"/>
  <c r="C4" i="18"/>
  <c r="E3" i="18"/>
  <c r="G3" i="18" s="1"/>
  <c r="C3" i="18"/>
  <c r="O21" i="14"/>
  <c r="L19" i="8"/>
  <c r="E107" i="7"/>
  <c r="G5" i="18" l="1"/>
  <c r="G4" i="18"/>
  <c r="F107" i="16"/>
  <c r="E107" i="16"/>
  <c r="T7" i="14"/>
  <c r="T22" i="14" s="1"/>
  <c r="T20" i="14"/>
  <c r="T19" i="14"/>
  <c r="T18" i="14"/>
  <c r="T17" i="14"/>
  <c r="T16" i="14"/>
  <c r="T15" i="14"/>
  <c r="T14" i="14"/>
  <c r="T13" i="14"/>
  <c r="T12" i="14"/>
  <c r="T11" i="14"/>
  <c r="T10" i="14"/>
  <c r="T9" i="14"/>
  <c r="T8" i="14"/>
  <c r="O10" i="14"/>
  <c r="O8" i="14"/>
  <c r="O7" i="14"/>
  <c r="O17" i="14"/>
  <c r="O16" i="14"/>
  <c r="O15" i="14"/>
  <c r="O14" i="14"/>
  <c r="O13" i="14"/>
  <c r="O19" i="14" s="1"/>
  <c r="O12" i="14"/>
  <c r="O11" i="14"/>
  <c r="O9" i="14"/>
  <c r="I5" i="14"/>
  <c r="I6" i="14"/>
  <c r="I7" i="14"/>
  <c r="I8" i="14"/>
  <c r="I9" i="14"/>
  <c r="I10" i="14"/>
  <c r="I11" i="14"/>
  <c r="I12" i="14"/>
  <c r="I13" i="14"/>
  <c r="I14" i="14"/>
  <c r="I15" i="14"/>
  <c r="I16" i="14"/>
  <c r="I17" i="14"/>
  <c r="I18" i="14"/>
  <c r="I19" i="14"/>
  <c r="I20" i="14"/>
  <c r="I21" i="14"/>
  <c r="I22" i="14"/>
  <c r="I23" i="14"/>
  <c r="I24" i="14"/>
  <c r="I25" i="14"/>
  <c r="I26" i="14"/>
  <c r="I27" i="14"/>
  <c r="I28" i="14"/>
  <c r="I29" i="14"/>
  <c r="I30" i="14"/>
  <c r="I31" i="14"/>
  <c r="I32" i="14"/>
  <c r="I33" i="14"/>
  <c r="I34" i="14"/>
  <c r="I35" i="14"/>
  <c r="I36" i="14"/>
  <c r="I37" i="14"/>
  <c r="I38" i="14"/>
  <c r="I39" i="14"/>
  <c r="I40" i="14"/>
  <c r="I41" i="14"/>
  <c r="I42" i="14"/>
  <c r="I43" i="14"/>
  <c r="I44" i="14"/>
  <c r="I45" i="14"/>
  <c r="I46" i="14"/>
  <c r="I47" i="14"/>
  <c r="I48" i="14"/>
  <c r="I49" i="14"/>
  <c r="I50" i="14"/>
  <c r="I51" i="14"/>
  <c r="I52" i="14"/>
  <c r="I53" i="14"/>
  <c r="I54" i="14"/>
  <c r="I55" i="14"/>
  <c r="I56" i="14"/>
  <c r="I57" i="14"/>
  <c r="I58" i="14"/>
  <c r="I59" i="14"/>
  <c r="I60" i="14"/>
  <c r="I61" i="14"/>
  <c r="I62" i="14"/>
  <c r="I63" i="14"/>
  <c r="I64" i="14"/>
  <c r="I65" i="14"/>
  <c r="I66" i="14"/>
  <c r="I67" i="14"/>
  <c r="I68" i="14"/>
  <c r="I69" i="14"/>
  <c r="I70" i="14"/>
  <c r="I71" i="14"/>
  <c r="I72" i="14"/>
  <c r="I73" i="14"/>
  <c r="I74" i="14"/>
  <c r="I75" i="14"/>
  <c r="I76" i="14"/>
  <c r="I77" i="14"/>
  <c r="I78" i="14"/>
  <c r="I79" i="14"/>
  <c r="I80" i="14"/>
  <c r="I81" i="14"/>
  <c r="I82" i="14"/>
  <c r="I83" i="14"/>
  <c r="I84" i="14"/>
  <c r="I85" i="14"/>
  <c r="I86" i="14"/>
  <c r="I87" i="14"/>
  <c r="I88" i="14"/>
  <c r="I89" i="14"/>
  <c r="I90" i="14"/>
  <c r="I91" i="14"/>
  <c r="I92" i="14"/>
  <c r="I93" i="14"/>
  <c r="I94" i="14"/>
  <c r="I95" i="14"/>
  <c r="I96" i="14"/>
  <c r="I97" i="14"/>
  <c r="I98" i="14"/>
  <c r="I99" i="14"/>
  <c r="I100" i="14"/>
  <c r="I101" i="14"/>
  <c r="I102" i="14"/>
  <c r="I103" i="14"/>
  <c r="I104" i="14"/>
  <c r="I105" i="14"/>
  <c r="I106" i="14"/>
  <c r="I107" i="14"/>
  <c r="I108" i="14"/>
  <c r="I109" i="14"/>
  <c r="I110" i="14"/>
  <c r="I111" i="14"/>
  <c r="I112" i="14"/>
  <c r="I113" i="14"/>
  <c r="I114" i="14"/>
  <c r="I115" i="14"/>
  <c r="I116" i="14"/>
  <c r="I117" i="14"/>
  <c r="I118" i="14"/>
  <c r="I119" i="14"/>
  <c r="I120" i="14"/>
  <c r="I121" i="14"/>
  <c r="I122" i="14"/>
  <c r="I123" i="14"/>
  <c r="I124" i="14"/>
  <c r="I125" i="14"/>
  <c r="I126" i="14"/>
  <c r="I127" i="14"/>
  <c r="I128" i="14"/>
  <c r="I129" i="14"/>
  <c r="I130" i="14"/>
  <c r="I131" i="14"/>
  <c r="I132" i="14"/>
  <c r="I133" i="14"/>
  <c r="I134" i="14"/>
  <c r="I135" i="14"/>
  <c r="I136" i="14"/>
  <c r="I137" i="14"/>
  <c r="I138" i="14"/>
  <c r="I139" i="14"/>
  <c r="I140" i="14"/>
  <c r="I141" i="14"/>
  <c r="I142" i="14"/>
  <c r="I143" i="14"/>
  <c r="I144" i="14"/>
  <c r="I145" i="14"/>
  <c r="I146" i="14"/>
  <c r="I147" i="14"/>
  <c r="I148" i="14"/>
  <c r="I149" i="14"/>
  <c r="I150" i="14"/>
  <c r="I151" i="14"/>
  <c r="I152" i="14"/>
  <c r="I153" i="14"/>
  <c r="I154" i="14"/>
  <c r="I155" i="14"/>
  <c r="I156" i="14"/>
  <c r="I157" i="14"/>
  <c r="I158" i="14"/>
  <c r="I159" i="14"/>
  <c r="I160" i="14"/>
  <c r="I161" i="14"/>
  <c r="I162" i="14"/>
  <c r="I163" i="14"/>
  <c r="I164" i="14"/>
  <c r="I165" i="14"/>
  <c r="I166" i="14"/>
  <c r="I167" i="14"/>
  <c r="I168" i="14"/>
  <c r="I169" i="14"/>
  <c r="I170" i="14"/>
  <c r="I171" i="14"/>
  <c r="I172" i="14"/>
  <c r="I173" i="14"/>
  <c r="I174" i="14"/>
  <c r="I175" i="14"/>
  <c r="I176" i="14"/>
  <c r="I177" i="14"/>
  <c r="I178" i="14"/>
  <c r="I179" i="14"/>
  <c r="I180" i="14"/>
  <c r="I181" i="14"/>
  <c r="I182" i="14"/>
  <c r="I183" i="14"/>
  <c r="I184" i="14"/>
  <c r="I185" i="14"/>
  <c r="I186" i="14"/>
  <c r="I187" i="14"/>
  <c r="I188" i="14"/>
  <c r="I189" i="14"/>
  <c r="I190" i="14"/>
  <c r="I191" i="14"/>
  <c r="I192" i="14"/>
  <c r="I193" i="14"/>
  <c r="I194" i="14"/>
  <c r="I195" i="14"/>
  <c r="I196" i="14"/>
  <c r="I197" i="14"/>
  <c r="I198" i="14"/>
  <c r="I199" i="14"/>
  <c r="I200" i="14"/>
  <c r="I201" i="14"/>
  <c r="I202" i="14"/>
  <c r="I203" i="14"/>
  <c r="I204" i="14"/>
  <c r="I205" i="14"/>
  <c r="I206" i="14"/>
  <c r="I207" i="14"/>
  <c r="I208" i="14"/>
  <c r="H5" i="14"/>
  <c r="H6" i="14"/>
  <c r="H7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22" i="14"/>
  <c r="H23" i="14"/>
  <c r="H24" i="14"/>
  <c r="H25" i="14"/>
  <c r="H26" i="14"/>
  <c r="H27" i="14"/>
  <c r="H28" i="14"/>
  <c r="H29" i="14"/>
  <c r="H30" i="14"/>
  <c r="H31" i="14"/>
  <c r="H32" i="14"/>
  <c r="H33" i="14"/>
  <c r="H34" i="14"/>
  <c r="H35" i="14"/>
  <c r="H36" i="14"/>
  <c r="H37" i="14"/>
  <c r="H38" i="14"/>
  <c r="H39" i="14"/>
  <c r="H40" i="14"/>
  <c r="H41" i="14"/>
  <c r="H42" i="14"/>
  <c r="H43" i="14"/>
  <c r="H44" i="14"/>
  <c r="H45" i="14"/>
  <c r="H46" i="14"/>
  <c r="H47" i="14"/>
  <c r="H48" i="14"/>
  <c r="H49" i="14"/>
  <c r="H50" i="14"/>
  <c r="H51" i="14"/>
  <c r="H52" i="14"/>
  <c r="H53" i="14"/>
  <c r="H54" i="14"/>
  <c r="H55" i="14"/>
  <c r="H56" i="14"/>
  <c r="H57" i="14"/>
  <c r="H58" i="14"/>
  <c r="H59" i="14"/>
  <c r="H60" i="14"/>
  <c r="H61" i="14"/>
  <c r="H62" i="14"/>
  <c r="H63" i="14"/>
  <c r="H64" i="14"/>
  <c r="H65" i="14"/>
  <c r="H66" i="14"/>
  <c r="H67" i="14"/>
  <c r="H68" i="14"/>
  <c r="H69" i="14"/>
  <c r="H70" i="14"/>
  <c r="H71" i="14"/>
  <c r="H72" i="14"/>
  <c r="H73" i="14"/>
  <c r="H74" i="14"/>
  <c r="H75" i="14"/>
  <c r="H76" i="14"/>
  <c r="H77" i="14"/>
  <c r="H78" i="14"/>
  <c r="H79" i="14"/>
  <c r="H80" i="14"/>
  <c r="H81" i="14"/>
  <c r="H82" i="14"/>
  <c r="H83" i="14"/>
  <c r="H84" i="14"/>
  <c r="H85" i="14"/>
  <c r="H86" i="14"/>
  <c r="H87" i="14"/>
  <c r="H88" i="14"/>
  <c r="H89" i="14"/>
  <c r="H90" i="14"/>
  <c r="H91" i="14"/>
  <c r="H92" i="14"/>
  <c r="H93" i="14"/>
  <c r="H94" i="14"/>
  <c r="H95" i="14"/>
  <c r="H96" i="14"/>
  <c r="H97" i="14"/>
  <c r="H98" i="14"/>
  <c r="H99" i="14"/>
  <c r="H100" i="14"/>
  <c r="H101" i="14"/>
  <c r="H102" i="14"/>
  <c r="H103" i="14"/>
  <c r="H104" i="14"/>
  <c r="H105" i="14"/>
  <c r="H106" i="14"/>
  <c r="H107" i="14"/>
  <c r="H108" i="14"/>
  <c r="H109" i="14"/>
  <c r="H110" i="14"/>
  <c r="H111" i="14"/>
  <c r="H112" i="14"/>
  <c r="H113" i="14"/>
  <c r="H114" i="14"/>
  <c r="H115" i="14"/>
  <c r="H116" i="14"/>
  <c r="H117" i="14"/>
  <c r="H118" i="14"/>
  <c r="H119" i="14"/>
  <c r="H120" i="14"/>
  <c r="H121" i="14"/>
  <c r="H122" i="14"/>
  <c r="H123" i="14"/>
  <c r="H124" i="14"/>
  <c r="H125" i="14"/>
  <c r="H126" i="14"/>
  <c r="H127" i="14"/>
  <c r="H128" i="14"/>
  <c r="H129" i="14"/>
  <c r="H130" i="14"/>
  <c r="H131" i="14"/>
  <c r="H132" i="14"/>
  <c r="H133" i="14"/>
  <c r="H134" i="14"/>
  <c r="H135" i="14"/>
  <c r="H136" i="14"/>
  <c r="H137" i="14"/>
  <c r="H138" i="14"/>
  <c r="H139" i="14"/>
  <c r="H140" i="14"/>
  <c r="H141" i="14"/>
  <c r="H142" i="14"/>
  <c r="H143" i="14"/>
  <c r="H144" i="14"/>
  <c r="H145" i="14"/>
  <c r="H146" i="14"/>
  <c r="H147" i="14"/>
  <c r="H148" i="14"/>
  <c r="H149" i="14"/>
  <c r="H150" i="14"/>
  <c r="H151" i="14"/>
  <c r="H152" i="14"/>
  <c r="H153" i="14"/>
  <c r="H154" i="14"/>
  <c r="H155" i="14"/>
  <c r="H156" i="14"/>
  <c r="H157" i="14"/>
  <c r="H158" i="14"/>
  <c r="H159" i="14"/>
  <c r="H160" i="14"/>
  <c r="H161" i="14"/>
  <c r="H162" i="14"/>
  <c r="H163" i="14"/>
  <c r="H164" i="14"/>
  <c r="H165" i="14"/>
  <c r="H166" i="14"/>
  <c r="H167" i="14"/>
  <c r="H168" i="14"/>
  <c r="H169" i="14"/>
  <c r="H170" i="14"/>
  <c r="H171" i="14"/>
  <c r="H172" i="14"/>
  <c r="H173" i="14"/>
  <c r="H174" i="14"/>
  <c r="H175" i="14"/>
  <c r="H176" i="14"/>
  <c r="H177" i="14"/>
  <c r="H178" i="14"/>
  <c r="H179" i="14"/>
  <c r="H180" i="14"/>
  <c r="H181" i="14"/>
  <c r="H182" i="14"/>
  <c r="H183" i="14"/>
  <c r="H184" i="14"/>
  <c r="H185" i="14"/>
  <c r="H186" i="14"/>
  <c r="H187" i="14"/>
  <c r="H188" i="14"/>
  <c r="H189" i="14"/>
  <c r="H190" i="14"/>
  <c r="H191" i="14"/>
  <c r="H192" i="14"/>
  <c r="H193" i="14"/>
  <c r="H194" i="14"/>
  <c r="H195" i="14"/>
  <c r="H196" i="14"/>
  <c r="H197" i="14"/>
  <c r="H198" i="14"/>
  <c r="H199" i="14"/>
  <c r="H200" i="14"/>
  <c r="H201" i="14"/>
  <c r="H202" i="14"/>
  <c r="H203" i="14"/>
  <c r="H204" i="14"/>
  <c r="H205" i="14"/>
  <c r="H206" i="14"/>
  <c r="H207" i="14"/>
  <c r="H208" i="14"/>
  <c r="I4" i="14"/>
  <c r="H4" i="14"/>
  <c r="Q20" i="8" l="1"/>
  <c r="L17" i="8"/>
  <c r="F107" i="7"/>
</calcChain>
</file>

<file path=xl/sharedStrings.xml><?xml version="1.0" encoding="utf-8"?>
<sst xmlns="http://schemas.openxmlformats.org/spreadsheetml/2006/main" count="98" uniqueCount="30">
  <si>
    <t>Percorso</t>
  </si>
  <si>
    <t>Nodo Iniziale</t>
  </si>
  <si>
    <t>Nodo Finale</t>
  </si>
  <si>
    <t>Tem.Cum.</t>
  </si>
  <si>
    <t>Vel.Cum.</t>
  </si>
  <si>
    <t>[]</t>
  </si>
  <si>
    <t>[v]</t>
  </si>
  <si>
    <t>[s]</t>
  </si>
  <si>
    <t>[km/h]</t>
  </si>
  <si>
    <t>[sec]</t>
  </si>
  <si>
    <t>Arco</t>
  </si>
  <si>
    <t>Veic.Usc.Cum.</t>
  </si>
  <si>
    <t>istante</t>
  </si>
  <si>
    <t xml:space="preserve"> velocità</t>
  </si>
  <si>
    <t>tempo</t>
  </si>
  <si>
    <t>Verifica</t>
  </si>
  <si>
    <t>dal nodo 91 al 9</t>
  </si>
  <si>
    <t>dal nodo 55 al 4</t>
  </si>
  <si>
    <t>Verifica locale: aumento delle velocità</t>
  </si>
  <si>
    <t>Verifica locale: diminuzione dei tempi di percorrenza</t>
  </si>
  <si>
    <t>Verifica globale: aumento delle velocità</t>
  </si>
  <si>
    <t>Verifica globale: diminuzione dei tempi di percorrenza</t>
  </si>
  <si>
    <t>Verifica globale: aumento dei veicoli in uscita</t>
  </si>
  <si>
    <t>media velocità</t>
  </si>
  <si>
    <t>somma tempi</t>
  </si>
  <si>
    <t>STATO ATTUALE</t>
  </si>
  <si>
    <t>STATO FUTURO</t>
  </si>
  <si>
    <t>GUADAGNO [%]</t>
  </si>
  <si>
    <t>Tem.Cum. [s]</t>
  </si>
  <si>
    <t>Vel.Cum.[km/h]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</si>
</sst>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Fill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2" fontId="0" fillId="2" borderId="4" xfId="0" applyNumberForma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2" fontId="6" fillId="0" borderId="17" xfId="0" applyNumberFormat="1" applyFont="1" applyBorder="1" applyAlignment="1">
      <alignment horizontal="center" vertical="center"/>
    </xf>
    <xf numFmtId="2" fontId="6" fillId="0" borderId="18" xfId="0" applyNumberFormat="1" applyFont="1" applyBorder="1" applyAlignment="1">
      <alignment horizontal="center" vertical="center"/>
    </xf>
    <xf numFmtId="2" fontId="0" fillId="0" borderId="17" xfId="0" applyNumberForma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2" fontId="0" fillId="0" borderId="18" xfId="0" applyNumberFormat="1" applyBorder="1" applyAlignment="1">
      <alignment horizontal="center" vertical="center"/>
    </xf>
    <xf numFmtId="2" fontId="6" fillId="0" borderId="21" xfId="0" applyNumberFormat="1" applyFont="1" applyBorder="1" applyAlignment="1">
      <alignment horizontal="center" vertical="center"/>
    </xf>
    <xf numFmtId="2" fontId="6" fillId="0" borderId="22" xfId="0" applyNumberFormat="1" applyFont="1" applyBorder="1" applyAlignment="1">
      <alignment horizontal="center" vertical="center"/>
    </xf>
    <xf numFmtId="2" fontId="0" fillId="0" borderId="21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2" fontId="0" fillId="0" borderId="22" xfId="0" applyNumberForma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2" fontId="0" fillId="0" borderId="24" xfId="0" applyNumberFormat="1" applyBorder="1" applyAlignment="1">
      <alignment horizontal="center" vertical="center"/>
    </xf>
    <xf numFmtId="2" fontId="0" fillId="0" borderId="25" xfId="0" applyNumberForma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accent2">
            <a:lumMod val="40000"/>
            <a:lumOff val="60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8.3829592475317863E-2"/>
          <c:y val="3.5598705501618144E-2"/>
          <c:w val="0.89007313587580916"/>
          <c:h val="0.83818770226537254"/>
        </c:manualLayout>
      </c:layout>
      <c:bar3DChart>
        <c:barDir val="col"/>
        <c:grouping val="clustered"/>
        <c:varyColors val="0"/>
        <c:ser>
          <c:idx val="1"/>
          <c:order val="0"/>
          <c:tx>
            <c:v>Velocità media 91-9 (Stato attuale)</c:v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accent2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2">
                  <a:lumMod val="75000"/>
                </a:schemeClr>
              </a:contourClr>
            </a:sp3d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21,40 km/h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572-4C14-8D5A-5BB78A7497E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>
                    <a:latin typeface="Times New Roman" pitchFamily="18" charset="0"/>
                    <a:cs typeface="Times New Roman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'Tab.media riass. soluz. attuale'!$L$17</c:f>
              <c:numCache>
                <c:formatCode>0.00</c:formatCode>
                <c:ptCount val="1"/>
                <c:pt idx="0">
                  <c:v>21.403390627527202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D1-4B47-A38B-30272837B260}"/>
            </c:ext>
          </c:extLst>
        </c:ser>
        <c:ser>
          <c:idx val="0"/>
          <c:order val="1"/>
          <c:tx>
            <c:v>Velocità media 91-9 (Stato futuro)</c:v>
          </c:tx>
          <c:spPr>
            <a:solidFill>
              <a:srgbClr val="C00000"/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it-IT"/>
                      <a:t>24,18 km/h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572-4C14-8D5A-5BB78A7497E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algn="ctr">
                  <a:defRPr lang="it-IT" sz="1100" b="1" i="0" u="none" strike="noStrike" kern="1200" baseline="0">
                    <a:solidFill>
                      <a:sysClr val="windowText" lastClr="000000"/>
                    </a:solidFill>
                    <a:latin typeface="Times New Roman" pitchFamily="18" charset="0"/>
                    <a:ea typeface="+mn-ea"/>
                    <a:cs typeface="Times New Roman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'Tab.media riassuntiva OK'!$O$19</c:f>
              <c:numCache>
                <c:formatCode>0.00</c:formatCode>
                <c:ptCount val="1"/>
                <c:pt idx="0">
                  <c:v>24.183872143010902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0D1-4B47-A38B-30272837B2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08178048"/>
        <c:axId val="62402944"/>
        <c:axId val="0"/>
      </c:bar3DChart>
      <c:catAx>
        <c:axId val="108178048"/>
        <c:scaling>
          <c:orientation val="minMax"/>
        </c:scaling>
        <c:delete val="1"/>
        <c:axPos val="b"/>
        <c:majorTickMark val="none"/>
        <c:minorTickMark val="none"/>
        <c:tickLblPos val="nextTo"/>
        <c:crossAx val="62402944"/>
        <c:crosses val="autoZero"/>
        <c:auto val="1"/>
        <c:lblAlgn val="ctr"/>
        <c:lblOffset val="100"/>
        <c:noMultiLvlLbl val="0"/>
      </c:catAx>
      <c:valAx>
        <c:axId val="62402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108178048"/>
        <c:crosses val="autoZero"/>
        <c:crossBetween val="between"/>
      </c:valAx>
      <c:spPr>
        <a:solidFill>
          <a:schemeClr val="accent4">
            <a:lumMod val="40000"/>
            <a:lumOff val="60000"/>
          </a:schemeClr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"/>
          <c:y val="0.8887536630736691"/>
          <c:w val="0.99746686468461876"/>
          <c:h val="0.10922406543842222"/>
        </c:manualLayout>
      </c:layout>
      <c:overlay val="0"/>
      <c:spPr>
        <a:solidFill>
          <a:schemeClr val="accent4">
            <a:lumMod val="40000"/>
            <a:lumOff val="6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accent4">
        <a:lumMod val="40000"/>
        <a:lumOff val="60000"/>
      </a:schemeClr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accent2">
            <a:lumMod val="40000"/>
            <a:lumOff val="60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8.3829592475317863E-2"/>
          <c:y val="3.5598705501618144E-2"/>
          <c:w val="0.89007313587580916"/>
          <c:h val="0.83818770226537254"/>
        </c:manualLayout>
      </c:layout>
      <c:bar3DChart>
        <c:barDir val="col"/>
        <c:grouping val="clustered"/>
        <c:varyColors val="0"/>
        <c:ser>
          <c:idx val="1"/>
          <c:order val="0"/>
          <c:tx>
            <c:v>Tempi medi 91-9 (Stato attuale)</c:v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accent2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2">
                  <a:lumMod val="75000"/>
                </a:schemeClr>
              </a:contourClr>
            </a:sp3d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it-IT"/>
                      <a:t>98,98 sec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A9E-4CD3-A016-5BD504710FA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algn="ctr">
                  <a:defRPr lang="it-IT" sz="1100" b="1" i="0" u="none" strike="noStrike" kern="1200" baseline="0">
                    <a:solidFill>
                      <a:sysClr val="windowText" lastClr="000000"/>
                    </a:solidFill>
                    <a:latin typeface="Times New Roman" pitchFamily="18" charset="0"/>
                    <a:ea typeface="+mn-ea"/>
                    <a:cs typeface="Times New Roman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'Tab.media riass. soluz. attuale'!$L$19</c:f>
              <c:numCache>
                <c:formatCode>0.00</c:formatCode>
                <c:ptCount val="1"/>
                <c:pt idx="0">
                  <c:v>98.976805693488487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0A-4914-B56C-46DC473EA182}"/>
            </c:ext>
          </c:extLst>
        </c:ser>
        <c:ser>
          <c:idx val="0"/>
          <c:order val="1"/>
          <c:tx>
            <c:v>Tempi medi 91-9 (Stato futuro)</c:v>
          </c:tx>
          <c:spPr>
            <a:solidFill>
              <a:srgbClr val="C00000"/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it-IT"/>
                      <a:t>52,05 sec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A9E-4CD3-A016-5BD504710FA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algn="ctr">
                  <a:defRPr lang="it-IT" sz="1100" b="1" i="0" u="none" strike="noStrike" kern="1200" baseline="0">
                    <a:solidFill>
                      <a:sysClr val="windowText" lastClr="000000"/>
                    </a:solidFill>
                    <a:latin typeface="Times New Roman" pitchFamily="18" charset="0"/>
                    <a:ea typeface="+mn-ea"/>
                    <a:cs typeface="Times New Roman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'Tab.media riassuntiva OK'!$O$21</c:f>
              <c:numCache>
                <c:formatCode>0.00</c:formatCode>
                <c:ptCount val="1"/>
                <c:pt idx="0">
                  <c:v>52.051046094670859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0A-4914-B56C-46DC473EA1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62445056"/>
        <c:axId val="62446592"/>
        <c:axId val="0"/>
      </c:bar3DChart>
      <c:catAx>
        <c:axId val="62445056"/>
        <c:scaling>
          <c:orientation val="minMax"/>
        </c:scaling>
        <c:delete val="1"/>
        <c:axPos val="b"/>
        <c:majorTickMark val="none"/>
        <c:minorTickMark val="none"/>
        <c:tickLblPos val="nextTo"/>
        <c:crossAx val="62446592"/>
        <c:crosses val="autoZero"/>
        <c:auto val="1"/>
        <c:lblAlgn val="ctr"/>
        <c:lblOffset val="100"/>
        <c:noMultiLvlLbl val="0"/>
      </c:catAx>
      <c:valAx>
        <c:axId val="62446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62445056"/>
        <c:crosses val="autoZero"/>
        <c:crossBetween val="between"/>
      </c:valAx>
      <c:spPr>
        <a:solidFill>
          <a:schemeClr val="accent4">
            <a:lumMod val="40000"/>
            <a:lumOff val="60000"/>
          </a:schemeClr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"/>
          <c:y val="0.8887536630736691"/>
          <c:w val="0.99746686468461876"/>
          <c:h val="0.10922406543842222"/>
        </c:manualLayout>
      </c:layout>
      <c:overlay val="0"/>
      <c:spPr>
        <a:solidFill>
          <a:schemeClr val="accent4">
            <a:lumMod val="40000"/>
            <a:lumOff val="6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accent4">
        <a:lumMod val="40000"/>
        <a:lumOff val="60000"/>
      </a:schemeClr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accent2">
            <a:lumMod val="40000"/>
            <a:lumOff val="60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8.3829592475317863E-2"/>
          <c:y val="3.5598705501618144E-2"/>
          <c:w val="0.89007313587580916"/>
          <c:h val="0.83818770226537254"/>
        </c:manualLayout>
      </c:layout>
      <c:bar3DChart>
        <c:barDir val="col"/>
        <c:grouping val="clustered"/>
        <c:varyColors val="0"/>
        <c:ser>
          <c:idx val="1"/>
          <c:order val="0"/>
          <c:tx>
            <c:v>Velocità media  (Stato attuale)</c:v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accent2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2">
                  <a:lumMod val="75000"/>
                </a:schemeClr>
              </a:contourClr>
            </a:sp3d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t>25,93 km/h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EC5-4C39-899F-CF2D675E115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algn="ctr">
                  <a:defRPr lang="it-IT" sz="1100" b="1" i="0" u="none" strike="noStrike" kern="1200" baseline="0">
                    <a:solidFill>
                      <a:sysClr val="windowText" lastClr="000000"/>
                    </a:solidFill>
                    <a:latin typeface="Times New Roman" pitchFamily="18" charset="0"/>
                    <a:ea typeface="+mn-ea"/>
                    <a:cs typeface="Times New Roman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'Tab.media percorsi soluz.att.'!$F$107</c:f>
              <c:numCache>
                <c:formatCode>0.00</c:formatCode>
                <c:ptCount val="1"/>
                <c:pt idx="0">
                  <c:v>25.929200980392171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F3-4965-BFB9-DBD27D248741}"/>
            </c:ext>
          </c:extLst>
        </c:ser>
        <c:ser>
          <c:idx val="0"/>
          <c:order val="1"/>
          <c:tx>
            <c:v>Velocità media (Stato futuro)</c:v>
          </c:tx>
          <c:spPr>
            <a:solidFill>
              <a:srgbClr val="C00000"/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t>31,18 km/h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EC5-4C39-899F-CF2D675E115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algn="ctr">
                  <a:defRPr lang="it-IT" sz="1100" b="1" i="0" u="none" strike="noStrike" kern="1200" baseline="0">
                    <a:solidFill>
                      <a:sysClr val="windowText" lastClr="000000"/>
                    </a:solidFill>
                    <a:latin typeface="Times New Roman" pitchFamily="18" charset="0"/>
                    <a:ea typeface="+mn-ea"/>
                    <a:cs typeface="Times New Roman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'Tab.media percorsi OK'!$F$107</c:f>
              <c:numCache>
                <c:formatCode>0.00</c:formatCode>
                <c:ptCount val="1"/>
                <c:pt idx="0">
                  <c:v>31.17549509803921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F3-4965-BFB9-DBD27D2487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99320192"/>
        <c:axId val="99321728"/>
        <c:axId val="0"/>
      </c:bar3DChart>
      <c:catAx>
        <c:axId val="99320192"/>
        <c:scaling>
          <c:orientation val="minMax"/>
        </c:scaling>
        <c:delete val="1"/>
        <c:axPos val="b"/>
        <c:majorTickMark val="none"/>
        <c:minorTickMark val="none"/>
        <c:tickLblPos val="nextTo"/>
        <c:crossAx val="99321728"/>
        <c:crosses val="autoZero"/>
        <c:auto val="1"/>
        <c:lblAlgn val="ctr"/>
        <c:lblOffset val="100"/>
        <c:noMultiLvlLbl val="0"/>
      </c:catAx>
      <c:valAx>
        <c:axId val="99321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99320192"/>
        <c:crosses val="autoZero"/>
        <c:crossBetween val="between"/>
      </c:valAx>
      <c:spPr>
        <a:solidFill>
          <a:schemeClr val="accent4">
            <a:lumMod val="40000"/>
            <a:lumOff val="60000"/>
          </a:schemeClr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"/>
          <c:y val="0.8887536630736691"/>
          <c:w val="0.99746686468461876"/>
          <c:h val="0.10922406543842222"/>
        </c:manualLayout>
      </c:layout>
      <c:overlay val="0"/>
      <c:spPr>
        <a:solidFill>
          <a:schemeClr val="accent4">
            <a:lumMod val="40000"/>
            <a:lumOff val="6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accent4">
        <a:lumMod val="40000"/>
        <a:lumOff val="60000"/>
      </a:schemeClr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accent2">
            <a:lumMod val="40000"/>
            <a:lumOff val="60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8.3829592475317863E-2"/>
          <c:y val="3.5598705501618144E-2"/>
          <c:w val="0.89007313587580916"/>
          <c:h val="0.83818770226537254"/>
        </c:manualLayout>
      </c:layout>
      <c:bar3DChart>
        <c:barDir val="col"/>
        <c:grouping val="clustered"/>
        <c:varyColors val="0"/>
        <c:ser>
          <c:idx val="1"/>
          <c:order val="0"/>
          <c:tx>
            <c:v>Tempi medi (Stato attuale)</c:v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accent2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2">
                  <a:lumMod val="75000"/>
                </a:schemeClr>
              </a:contourClr>
            </a:sp3d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t>51401,40 sec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8F6-46F3-8112-866EDDA896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algn="ctr">
                  <a:defRPr lang="it-IT" sz="1100" b="1" i="0" u="none" strike="noStrike" kern="1200" baseline="0">
                    <a:solidFill>
                      <a:sysClr val="windowText" lastClr="000000"/>
                    </a:solidFill>
                    <a:latin typeface="Times New Roman" pitchFamily="18" charset="0"/>
                    <a:ea typeface="+mn-ea"/>
                    <a:cs typeface="Times New Roman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'Tab.media percorsi soluz.att.'!$E$107</c:f>
              <c:numCache>
                <c:formatCode>0.00</c:formatCode>
                <c:ptCount val="1"/>
                <c:pt idx="0">
                  <c:v>51401.395000000004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A8-4897-86BF-CBFA7FEE4936}"/>
            </c:ext>
          </c:extLst>
        </c:ser>
        <c:ser>
          <c:idx val="0"/>
          <c:order val="1"/>
          <c:tx>
            <c:v>Tempi medi (Stato futuro)</c:v>
          </c:tx>
          <c:spPr>
            <a:solidFill>
              <a:srgbClr val="C00000"/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dLbls>
            <c:dLbl>
              <c:idx val="0"/>
              <c:layout>
                <c:manualLayout>
                  <c:x val="0"/>
                  <c:y val="-1.7660044150110375E-2"/>
                </c:manualLayout>
              </c:layout>
              <c:tx>
                <c:rich>
                  <a:bodyPr/>
                  <a:lstStyle/>
                  <a:p>
                    <a:r>
                      <a:t>11868,01 sec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8F6-46F3-8112-866EDDA896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algn="ctr">
                  <a:defRPr lang="it-IT" sz="1100" b="1" i="0" u="none" strike="noStrike" kern="1200" baseline="0">
                    <a:solidFill>
                      <a:sysClr val="windowText" lastClr="000000"/>
                    </a:solidFill>
                    <a:latin typeface="Times New Roman" pitchFamily="18" charset="0"/>
                    <a:ea typeface="+mn-ea"/>
                    <a:cs typeface="Times New Roman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'Tab.media percorsi OK'!$E$107</c:f>
              <c:numCache>
                <c:formatCode>0.00</c:formatCode>
                <c:ptCount val="1"/>
                <c:pt idx="0">
                  <c:v>11868.010999999997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A8-4897-86BF-CBFA7FEE49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99449856"/>
        <c:axId val="99468032"/>
        <c:axId val="0"/>
      </c:bar3DChart>
      <c:catAx>
        <c:axId val="99449856"/>
        <c:scaling>
          <c:orientation val="minMax"/>
        </c:scaling>
        <c:delete val="1"/>
        <c:axPos val="b"/>
        <c:majorTickMark val="none"/>
        <c:minorTickMark val="none"/>
        <c:tickLblPos val="nextTo"/>
        <c:crossAx val="99468032"/>
        <c:crosses val="autoZero"/>
        <c:auto val="1"/>
        <c:lblAlgn val="ctr"/>
        <c:lblOffset val="100"/>
        <c:noMultiLvlLbl val="0"/>
      </c:catAx>
      <c:valAx>
        <c:axId val="99468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99449856"/>
        <c:crosses val="autoZero"/>
        <c:crossBetween val="between"/>
      </c:valAx>
      <c:spPr>
        <a:solidFill>
          <a:schemeClr val="accent4">
            <a:lumMod val="40000"/>
            <a:lumOff val="60000"/>
          </a:schemeClr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"/>
          <c:y val="0.8887536630736691"/>
          <c:w val="0.99746686468461876"/>
          <c:h val="0.10922406543842222"/>
        </c:manualLayout>
      </c:layout>
      <c:overlay val="0"/>
      <c:spPr>
        <a:solidFill>
          <a:schemeClr val="accent4">
            <a:lumMod val="40000"/>
            <a:lumOff val="6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accent4">
        <a:lumMod val="40000"/>
        <a:lumOff val="60000"/>
      </a:schemeClr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accent2">
            <a:lumMod val="40000"/>
            <a:lumOff val="60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8.3829592475317863E-2"/>
          <c:y val="3.5598705501618144E-2"/>
          <c:w val="0.89007313587580916"/>
          <c:h val="0.83818770226537254"/>
        </c:manualLayout>
      </c:layout>
      <c:bar3DChart>
        <c:barDir val="col"/>
        <c:grouping val="clustered"/>
        <c:varyColors val="0"/>
        <c:ser>
          <c:idx val="1"/>
          <c:order val="0"/>
          <c:tx>
            <c:v>Veicoli in uscita (Stato attuale)</c:v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accent2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2">
                  <a:lumMod val="75000"/>
                </a:schemeClr>
              </a:contourClr>
            </a:sp3d>
          </c:spPr>
          <c:invertIfNegative val="0"/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ctr">
                    <a:defRPr lang="it-IT" sz="1100" b="1" i="0" u="none" strike="noStrike" kern="1200" baseline="0">
                      <a:solidFill>
                        <a:sysClr val="windowText" lastClr="000000"/>
                      </a:solidFill>
                      <a:latin typeface="Times New Roman" pitchFamily="18" charset="0"/>
                      <a:ea typeface="+mn-ea"/>
                      <a:cs typeface="Times New Roman" pitchFamily="18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FDEC-49DB-991C-A4B7E2A16C1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it-IT" sz="1100" b="1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'Tab.media statis. soluz.attuale'!$C$34</c:f>
              <c:numCache>
                <c:formatCode>General</c:formatCode>
                <c:ptCount val="1"/>
                <c:pt idx="0">
                  <c:v>3655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CC-4EEA-BB88-0FB115205CFD}"/>
            </c:ext>
          </c:extLst>
        </c:ser>
        <c:ser>
          <c:idx val="0"/>
          <c:order val="1"/>
          <c:tx>
            <c:v>Veicoli in uscita (Stato futuro)</c:v>
          </c:tx>
          <c:spPr>
            <a:solidFill>
              <a:srgbClr val="C00000"/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it-IT" sz="1100" b="1" i="0" u="none" strike="noStrike" kern="1200" baseline="0">
                    <a:solidFill>
                      <a:sysClr val="windowText" lastClr="000000"/>
                    </a:solidFill>
                    <a:latin typeface="Times New Roman" pitchFamily="18" charset="0"/>
                    <a:ea typeface="+mn-ea"/>
                    <a:cs typeface="Times New Roman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'Tab.media statistiche OK'!$C$34</c:f>
              <c:numCache>
                <c:formatCode>General</c:formatCode>
                <c:ptCount val="1"/>
                <c:pt idx="0">
                  <c:v>4138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CC-4EEA-BB88-0FB115205C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99498240"/>
        <c:axId val="99524608"/>
        <c:axId val="0"/>
      </c:bar3DChart>
      <c:catAx>
        <c:axId val="99498240"/>
        <c:scaling>
          <c:orientation val="minMax"/>
        </c:scaling>
        <c:delete val="1"/>
        <c:axPos val="b"/>
        <c:majorTickMark val="none"/>
        <c:minorTickMark val="none"/>
        <c:tickLblPos val="nextTo"/>
        <c:crossAx val="99524608"/>
        <c:crosses val="autoZero"/>
        <c:auto val="1"/>
        <c:lblAlgn val="ctr"/>
        <c:lblOffset val="100"/>
        <c:noMultiLvlLbl val="0"/>
      </c:catAx>
      <c:valAx>
        <c:axId val="99524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99498240"/>
        <c:crosses val="autoZero"/>
        <c:crossBetween val="between"/>
      </c:valAx>
      <c:spPr>
        <a:solidFill>
          <a:schemeClr val="accent4">
            <a:lumMod val="40000"/>
            <a:lumOff val="60000"/>
          </a:schemeClr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"/>
          <c:y val="0.8887536630736691"/>
          <c:w val="0.99746686468461876"/>
          <c:h val="0.10922406543842222"/>
        </c:manualLayout>
      </c:layout>
      <c:overlay val="0"/>
      <c:spPr>
        <a:solidFill>
          <a:schemeClr val="accent4">
            <a:lumMod val="40000"/>
            <a:lumOff val="6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accent4">
        <a:lumMod val="40000"/>
        <a:lumOff val="60000"/>
      </a:schemeClr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581024</xdr:colOff>
      <xdr:row>3</xdr:row>
      <xdr:rowOff>0</xdr:rowOff>
    </xdr:from>
    <xdr:to>
      <xdr:col>8</xdr:col>
      <xdr:colOff>266699</xdr:colOff>
      <xdr:row>18</xdr:row>
      <xdr:rowOff>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8C894350-031C-401E-B9A1-5817041DA3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</xdr:colOff>
      <xdr:row>2</xdr:row>
      <xdr:rowOff>190499</xdr:rowOff>
    </xdr:from>
    <xdr:to>
      <xdr:col>18</xdr:col>
      <xdr:colOff>381001</xdr:colOff>
      <xdr:row>17</xdr:row>
      <xdr:rowOff>161924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D298B0F6-477E-4573-89FB-21016BF89B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</xdr:colOff>
      <xdr:row>24</xdr:row>
      <xdr:rowOff>0</xdr:rowOff>
    </xdr:from>
    <xdr:to>
      <xdr:col>8</xdr:col>
      <xdr:colOff>371475</xdr:colOff>
      <xdr:row>38</xdr:row>
      <xdr:rowOff>180975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23061CB9-A7BF-48B1-81FA-357BBFD224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1</xdr:colOff>
      <xdr:row>24</xdr:row>
      <xdr:rowOff>0</xdr:rowOff>
    </xdr:from>
    <xdr:to>
      <xdr:col>18</xdr:col>
      <xdr:colOff>400051</xdr:colOff>
      <xdr:row>39</xdr:row>
      <xdr:rowOff>19050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76D69587-1E14-4115-BC3A-DFBACC3A94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22</xdr:col>
      <xdr:colOff>1</xdr:colOff>
      <xdr:row>24</xdr:row>
      <xdr:rowOff>0</xdr:rowOff>
    </xdr:from>
    <xdr:to>
      <xdr:col>28</xdr:col>
      <xdr:colOff>400051</xdr:colOff>
      <xdr:row>38</xdr:row>
      <xdr:rowOff>161925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AC8429DD-8744-4E9E-AC31-3269A9E5E7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tente/Desktop/5)Foglio%20di%20calcolo_Alvaro%252cBellizzi%252cGrilletta%252cRizz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.media percorsi soluz.att."/>
      <sheetName val="Tab.media riass. soluz. attuale"/>
      <sheetName val="Tab.media statis. soluz.attuale"/>
      <sheetName val="Tab.media percorsi OK"/>
      <sheetName val="Tab.media riassuntiva OK"/>
      <sheetName val="Tab.media statistiche OK"/>
      <sheetName val="Grafici riassuntivi"/>
      <sheetName val="Guadagno"/>
    </sheetNames>
    <sheetDataSet>
      <sheetData sheetId="0">
        <row r="107">
          <cell r="E107">
            <v>51401.395000000004</v>
          </cell>
          <cell r="F107">
            <v>25.929200980392171</v>
          </cell>
        </row>
      </sheetData>
      <sheetData sheetId="1" refreshError="1"/>
      <sheetData sheetId="2">
        <row r="34">
          <cell r="C34">
            <v>3655</v>
          </cell>
        </row>
      </sheetData>
      <sheetData sheetId="3">
        <row r="107">
          <cell r="E107">
            <v>11868.010999999997</v>
          </cell>
          <cell r="F107">
            <v>31.17549509803921</v>
          </cell>
        </row>
      </sheetData>
      <sheetData sheetId="4" refreshError="1"/>
      <sheetData sheetId="5">
        <row r="34">
          <cell r="C34">
            <v>4138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08"/>
  <sheetViews>
    <sheetView workbookViewId="0">
      <selection activeCell="B1" sqref="B1:F1"/>
    </sheetView>
  </sheetViews>
  <sheetFormatPr defaultRowHeight="15" x14ac:dyDescent="0.25"/>
  <cols>
    <col min="1" max="2" width="9.140625" style="3"/>
    <col min="3" max="3" width="12.7109375" style="3" bestFit="1" customWidth="1"/>
    <col min="4" max="4" width="11.7109375" style="3" bestFit="1" customWidth="1"/>
    <col min="5" max="5" width="10" style="3" bestFit="1" customWidth="1"/>
    <col min="6" max="16384" width="9.140625" style="3"/>
  </cols>
  <sheetData>
    <row r="1" spans="2:6" ht="15.75" thickBot="1" x14ac:dyDescent="0.3">
      <c r="B1" s="24" t="s">
        <v>25</v>
      </c>
      <c r="C1" s="25"/>
      <c r="D1" s="25"/>
      <c r="E1" s="25"/>
      <c r="F1" s="25"/>
    </row>
    <row r="2" spans="2:6" ht="15.75" thickBot="1" x14ac:dyDescent="0.3">
      <c r="B2" s="4" t="s">
        <v>0</v>
      </c>
      <c r="C2" s="4" t="s">
        <v>1</v>
      </c>
      <c r="D2" s="4" t="s">
        <v>2</v>
      </c>
      <c r="E2" s="4" t="s">
        <v>3</v>
      </c>
      <c r="F2" s="5" t="s">
        <v>4</v>
      </c>
    </row>
    <row r="3" spans="2:6" x14ac:dyDescent="0.25">
      <c r="B3" s="6" t="s">
        <v>5</v>
      </c>
      <c r="C3" s="6" t="s">
        <v>5</v>
      </c>
      <c r="D3" s="6" t="s">
        <v>5</v>
      </c>
      <c r="E3" s="6" t="s">
        <v>7</v>
      </c>
      <c r="F3" s="6" t="s">
        <v>8</v>
      </c>
    </row>
    <row r="4" spans="2:6" x14ac:dyDescent="0.25">
      <c r="B4" s="7">
        <v>1</v>
      </c>
      <c r="C4" s="7">
        <v>88</v>
      </c>
      <c r="D4" s="7">
        <v>87</v>
      </c>
      <c r="E4" s="7">
        <v>77.942999999999998</v>
      </c>
      <c r="F4" s="7">
        <v>33.738</v>
      </c>
    </row>
    <row r="5" spans="2:6" x14ac:dyDescent="0.25">
      <c r="B5" s="7">
        <v>2</v>
      </c>
      <c r="C5" s="7">
        <v>88</v>
      </c>
      <c r="D5" s="7">
        <v>84</v>
      </c>
      <c r="E5" s="7">
        <v>118.41249999999999</v>
      </c>
      <c r="F5" s="7">
        <v>31.803000000000001</v>
      </c>
    </row>
    <row r="6" spans="2:6" x14ac:dyDescent="0.25">
      <c r="B6" s="7">
        <v>3</v>
      </c>
      <c r="C6" s="7">
        <v>88</v>
      </c>
      <c r="D6" s="7">
        <v>146</v>
      </c>
      <c r="E6" s="7">
        <v>35.326999999999998</v>
      </c>
      <c r="F6" s="7">
        <v>24.895</v>
      </c>
    </row>
    <row r="7" spans="2:6" x14ac:dyDescent="0.25">
      <c r="B7" s="7">
        <v>4</v>
      </c>
      <c r="C7" s="7">
        <v>88</v>
      </c>
      <c r="D7" s="7">
        <v>21</v>
      </c>
      <c r="E7" s="7">
        <v>72.064499999999995</v>
      </c>
      <c r="F7" s="7">
        <v>28.2315</v>
      </c>
    </row>
    <row r="8" spans="2:6" x14ac:dyDescent="0.25">
      <c r="B8" s="7">
        <v>5</v>
      </c>
      <c r="C8" s="7">
        <v>88</v>
      </c>
      <c r="D8" s="7">
        <v>30</v>
      </c>
      <c r="E8" s="7">
        <v>82.813999999999993</v>
      </c>
      <c r="F8" s="7">
        <v>28.19</v>
      </c>
    </row>
    <row r="9" spans="2:6" x14ac:dyDescent="0.25">
      <c r="B9" s="7">
        <v>6</v>
      </c>
      <c r="C9" s="7">
        <v>88</v>
      </c>
      <c r="D9" s="7">
        <v>107</v>
      </c>
      <c r="E9" s="7">
        <v>90.702500000000001</v>
      </c>
      <c r="F9" s="7">
        <v>29.0275</v>
      </c>
    </row>
    <row r="10" spans="2:6" x14ac:dyDescent="0.25">
      <c r="B10" s="7">
        <v>7</v>
      </c>
      <c r="C10" s="7">
        <v>88</v>
      </c>
      <c r="D10" s="7">
        <v>110</v>
      </c>
      <c r="E10" s="7">
        <v>90.143000000000001</v>
      </c>
      <c r="F10" s="7">
        <v>28.982500000000002</v>
      </c>
    </row>
    <row r="11" spans="2:6" x14ac:dyDescent="0.25">
      <c r="B11" s="7">
        <v>8</v>
      </c>
      <c r="C11" s="7">
        <v>88</v>
      </c>
      <c r="D11" s="7">
        <v>69</v>
      </c>
      <c r="E11" s="7">
        <v>111.66200000000001</v>
      </c>
      <c r="F11" s="7">
        <v>29.138000000000002</v>
      </c>
    </row>
    <row r="12" spans="2:6" x14ac:dyDescent="0.25">
      <c r="B12" s="7">
        <v>9</v>
      </c>
      <c r="C12" s="7">
        <v>88</v>
      </c>
      <c r="D12" s="7">
        <v>64</v>
      </c>
      <c r="E12" s="7">
        <v>116.712</v>
      </c>
      <c r="F12" s="7">
        <v>29.233000000000001</v>
      </c>
    </row>
    <row r="13" spans="2:6" x14ac:dyDescent="0.25">
      <c r="B13" s="7">
        <v>10</v>
      </c>
      <c r="C13" s="7">
        <v>88</v>
      </c>
      <c r="D13" s="7">
        <v>24</v>
      </c>
      <c r="E13" s="7">
        <v>137.983</v>
      </c>
      <c r="F13" s="7">
        <v>30.031500000000001</v>
      </c>
    </row>
    <row r="14" spans="2:6" x14ac:dyDescent="0.25">
      <c r="B14" s="7">
        <v>11</v>
      </c>
      <c r="C14" s="7">
        <v>81</v>
      </c>
      <c r="D14" s="7">
        <v>88</v>
      </c>
      <c r="E14" s="7">
        <v>120.752</v>
      </c>
      <c r="F14" s="7">
        <v>36.619999999999997</v>
      </c>
    </row>
    <row r="15" spans="2:6" x14ac:dyDescent="0.25">
      <c r="B15" s="7">
        <v>12</v>
      </c>
      <c r="C15" s="7">
        <v>81</v>
      </c>
      <c r="D15" s="7">
        <v>87</v>
      </c>
      <c r="E15" s="7">
        <v>110.05549999999999</v>
      </c>
      <c r="F15" s="7">
        <v>41.444000000000003</v>
      </c>
    </row>
    <row r="16" spans="2:6" x14ac:dyDescent="0.25">
      <c r="B16" s="7">
        <v>13</v>
      </c>
      <c r="C16" s="7">
        <v>81</v>
      </c>
      <c r="D16" s="7">
        <v>146</v>
      </c>
      <c r="E16" s="7">
        <v>133.46449999999999</v>
      </c>
      <c r="F16" s="7">
        <v>36.657499999999999</v>
      </c>
    </row>
    <row r="17" spans="2:6" x14ac:dyDescent="0.25">
      <c r="B17" s="7">
        <v>14</v>
      </c>
      <c r="C17" s="7">
        <v>81</v>
      </c>
      <c r="D17" s="7">
        <v>30</v>
      </c>
      <c r="E17" s="7">
        <v>138.108</v>
      </c>
      <c r="F17" s="7">
        <v>37.491500000000002</v>
      </c>
    </row>
    <row r="18" spans="2:6" x14ac:dyDescent="0.25">
      <c r="B18" s="7">
        <v>15</v>
      </c>
      <c r="C18" s="7">
        <v>81</v>
      </c>
      <c r="D18" s="7">
        <v>69</v>
      </c>
      <c r="E18" s="7">
        <v>166.95650000000001</v>
      </c>
      <c r="F18" s="7">
        <v>37.269500000000001</v>
      </c>
    </row>
    <row r="19" spans="2:6" x14ac:dyDescent="0.25">
      <c r="B19" s="7">
        <v>16</v>
      </c>
      <c r="C19" s="7">
        <v>81</v>
      </c>
      <c r="D19" s="7">
        <v>64</v>
      </c>
      <c r="E19" s="7">
        <v>172.00700000000001</v>
      </c>
      <c r="F19" s="7">
        <v>37.497</v>
      </c>
    </row>
    <row r="20" spans="2:6" x14ac:dyDescent="0.25">
      <c r="B20" s="7">
        <v>17</v>
      </c>
      <c r="C20" s="7">
        <v>142</v>
      </c>
      <c r="D20" s="7">
        <v>88</v>
      </c>
      <c r="E20" s="7">
        <v>79.929000000000002</v>
      </c>
      <c r="F20" s="7">
        <v>33.082000000000001</v>
      </c>
    </row>
    <row r="21" spans="2:6" x14ac:dyDescent="0.25">
      <c r="B21" s="7">
        <v>18</v>
      </c>
      <c r="C21" s="7">
        <v>142</v>
      </c>
      <c r="D21" s="7">
        <v>84</v>
      </c>
      <c r="E21" s="7">
        <v>109.69799999999999</v>
      </c>
      <c r="F21" s="7">
        <v>35.627000000000002</v>
      </c>
    </row>
    <row r="22" spans="2:6" x14ac:dyDescent="0.25">
      <c r="B22" s="7">
        <v>19</v>
      </c>
      <c r="C22" s="7">
        <v>142</v>
      </c>
      <c r="D22" s="7">
        <v>146</v>
      </c>
      <c r="E22" s="7">
        <v>92.639499999999998</v>
      </c>
      <c r="F22" s="7">
        <v>33.019500000000001</v>
      </c>
    </row>
    <row r="23" spans="2:6" x14ac:dyDescent="0.25">
      <c r="B23" s="7">
        <v>20</v>
      </c>
      <c r="C23" s="7">
        <v>142</v>
      </c>
      <c r="D23" s="7">
        <v>30</v>
      </c>
      <c r="E23" s="7">
        <v>97.284499999999994</v>
      </c>
      <c r="F23" s="7">
        <v>33.976500000000001</v>
      </c>
    </row>
    <row r="24" spans="2:6" x14ac:dyDescent="0.25">
      <c r="B24" s="7">
        <v>21</v>
      </c>
      <c r="C24" s="7">
        <v>142</v>
      </c>
      <c r="D24" s="7">
        <v>69</v>
      </c>
      <c r="E24" s="7">
        <v>126.1335</v>
      </c>
      <c r="F24" s="7">
        <v>34.085000000000001</v>
      </c>
    </row>
    <row r="25" spans="2:6" x14ac:dyDescent="0.25">
      <c r="B25" s="7">
        <v>22</v>
      </c>
      <c r="C25" s="7">
        <v>142</v>
      </c>
      <c r="D25" s="7">
        <v>64</v>
      </c>
      <c r="E25" s="7">
        <v>131.1825</v>
      </c>
      <c r="F25" s="7">
        <v>34.336500000000001</v>
      </c>
    </row>
    <row r="26" spans="2:6" x14ac:dyDescent="0.25">
      <c r="B26" s="7">
        <v>23</v>
      </c>
      <c r="C26" s="7">
        <v>99</v>
      </c>
      <c r="D26" s="7">
        <v>88</v>
      </c>
      <c r="E26" s="7">
        <v>1029.1105</v>
      </c>
      <c r="F26" s="7">
        <v>19.135000000000002</v>
      </c>
    </row>
    <row r="27" spans="2:6" x14ac:dyDescent="0.25">
      <c r="B27" s="7">
        <v>24</v>
      </c>
      <c r="C27" s="7">
        <v>99</v>
      </c>
      <c r="D27" s="7">
        <v>87</v>
      </c>
      <c r="E27" s="7">
        <v>1067.9480000000001</v>
      </c>
      <c r="F27" s="7">
        <v>30.287500000000001</v>
      </c>
    </row>
    <row r="28" spans="2:6" x14ac:dyDescent="0.25">
      <c r="B28" s="7">
        <v>25</v>
      </c>
      <c r="C28" s="7">
        <v>99</v>
      </c>
      <c r="D28" s="7">
        <v>84</v>
      </c>
      <c r="E28" s="7">
        <v>1108.4159999999999</v>
      </c>
      <c r="F28" s="7">
        <v>29.2775</v>
      </c>
    </row>
    <row r="29" spans="2:6" x14ac:dyDescent="0.25">
      <c r="B29" s="7">
        <v>26</v>
      </c>
      <c r="C29" s="7">
        <v>99</v>
      </c>
      <c r="D29" s="7">
        <v>146</v>
      </c>
      <c r="E29" s="7">
        <v>1041.8219999999999</v>
      </c>
      <c r="F29" s="7">
        <v>17.920000000000002</v>
      </c>
    </row>
    <row r="30" spans="2:6" x14ac:dyDescent="0.25">
      <c r="B30" s="7">
        <v>27</v>
      </c>
      <c r="C30" s="7">
        <v>99</v>
      </c>
      <c r="D30" s="7">
        <v>21</v>
      </c>
      <c r="E30" s="7">
        <v>1035.7180000000001</v>
      </c>
      <c r="F30" s="7">
        <v>18.098500000000001</v>
      </c>
    </row>
    <row r="31" spans="2:6" x14ac:dyDescent="0.25">
      <c r="B31" s="7">
        <v>28</v>
      </c>
      <c r="C31" s="7">
        <v>99</v>
      </c>
      <c r="D31" s="7">
        <v>30</v>
      </c>
      <c r="E31" s="7">
        <v>970.40899999999999</v>
      </c>
      <c r="F31" s="7">
        <v>16.747</v>
      </c>
    </row>
    <row r="32" spans="2:6" x14ac:dyDescent="0.25">
      <c r="B32" s="7">
        <v>29</v>
      </c>
      <c r="C32" s="7">
        <v>99</v>
      </c>
      <c r="D32" s="7">
        <v>24</v>
      </c>
      <c r="E32" s="7">
        <v>1013.937</v>
      </c>
      <c r="F32" s="7">
        <v>27.602</v>
      </c>
    </row>
    <row r="33" spans="2:6" x14ac:dyDescent="0.25">
      <c r="B33" s="7">
        <v>30</v>
      </c>
      <c r="C33" s="7">
        <v>113</v>
      </c>
      <c r="D33" s="7">
        <v>88</v>
      </c>
      <c r="E33" s="7">
        <v>246.1215</v>
      </c>
      <c r="F33" s="7">
        <v>21.234000000000002</v>
      </c>
    </row>
    <row r="34" spans="2:6" x14ac:dyDescent="0.25">
      <c r="B34" s="7">
        <v>31</v>
      </c>
      <c r="C34" s="7">
        <v>113</v>
      </c>
      <c r="D34" s="7">
        <v>146</v>
      </c>
      <c r="E34" s="7">
        <v>258.83350000000002</v>
      </c>
      <c r="F34" s="7">
        <v>20.182500000000001</v>
      </c>
    </row>
    <row r="35" spans="2:6" x14ac:dyDescent="0.25">
      <c r="B35" s="7">
        <v>32</v>
      </c>
      <c r="C35" s="7">
        <v>113</v>
      </c>
      <c r="D35" s="7">
        <v>69</v>
      </c>
      <c r="E35" s="7">
        <v>103.6275</v>
      </c>
      <c r="F35" s="7">
        <v>29.6875</v>
      </c>
    </row>
    <row r="36" spans="2:6" x14ac:dyDescent="0.25">
      <c r="B36" s="7">
        <v>33</v>
      </c>
      <c r="C36" s="7">
        <v>113</v>
      </c>
      <c r="D36" s="7">
        <v>64</v>
      </c>
      <c r="E36" s="7">
        <v>108.6755</v>
      </c>
      <c r="F36" s="7">
        <v>30.207000000000001</v>
      </c>
    </row>
    <row r="37" spans="2:6" x14ac:dyDescent="0.25">
      <c r="B37" s="7">
        <v>34</v>
      </c>
      <c r="C37" s="7">
        <v>113</v>
      </c>
      <c r="D37" s="7">
        <v>24</v>
      </c>
      <c r="E37" s="7">
        <v>129.94800000000001</v>
      </c>
      <c r="F37" s="7">
        <v>32.293500000000002</v>
      </c>
    </row>
    <row r="38" spans="2:6" x14ac:dyDescent="0.25">
      <c r="B38" s="7">
        <v>35</v>
      </c>
      <c r="C38" s="7">
        <v>110</v>
      </c>
      <c r="D38" s="7">
        <v>88</v>
      </c>
      <c r="E38" s="7">
        <v>327.91250000000002</v>
      </c>
      <c r="F38" s="7">
        <v>19.429500000000001</v>
      </c>
    </row>
    <row r="39" spans="2:6" x14ac:dyDescent="0.25">
      <c r="B39" s="7">
        <v>36</v>
      </c>
      <c r="C39" s="7">
        <v>110</v>
      </c>
      <c r="D39" s="7">
        <v>146</v>
      </c>
      <c r="E39" s="7">
        <v>340.62400000000002</v>
      </c>
      <c r="F39" s="7">
        <v>18.462</v>
      </c>
    </row>
    <row r="40" spans="2:6" x14ac:dyDescent="0.25">
      <c r="B40" s="7">
        <v>37</v>
      </c>
      <c r="C40" s="7">
        <v>110</v>
      </c>
      <c r="D40" s="7">
        <v>69</v>
      </c>
      <c r="E40" s="7">
        <v>119.495</v>
      </c>
      <c r="F40" s="7">
        <v>29.058</v>
      </c>
    </row>
    <row r="41" spans="2:6" x14ac:dyDescent="0.25">
      <c r="B41" s="7">
        <v>38</v>
      </c>
      <c r="C41" s="7">
        <v>110</v>
      </c>
      <c r="D41" s="7">
        <v>64</v>
      </c>
      <c r="E41" s="7">
        <v>124.544</v>
      </c>
      <c r="F41" s="7">
        <v>29.558</v>
      </c>
    </row>
    <row r="42" spans="2:6" x14ac:dyDescent="0.25">
      <c r="B42" s="7">
        <v>39</v>
      </c>
      <c r="C42" s="7">
        <v>110</v>
      </c>
      <c r="D42" s="7">
        <v>24</v>
      </c>
      <c r="E42" s="7">
        <v>145.815</v>
      </c>
      <c r="F42" s="7">
        <v>32.161999999999999</v>
      </c>
    </row>
    <row r="43" spans="2:6" x14ac:dyDescent="0.25">
      <c r="B43" s="7">
        <v>40</v>
      </c>
      <c r="C43" s="7">
        <v>107</v>
      </c>
      <c r="D43" s="7">
        <v>88</v>
      </c>
      <c r="E43" s="7">
        <v>314.67450000000002</v>
      </c>
      <c r="F43" s="7">
        <v>22.031500000000001</v>
      </c>
    </row>
    <row r="44" spans="2:6" x14ac:dyDescent="0.25">
      <c r="B44" s="7">
        <v>41</v>
      </c>
      <c r="C44" s="7">
        <v>107</v>
      </c>
      <c r="D44" s="7">
        <v>146</v>
      </c>
      <c r="E44" s="7">
        <v>327.38650000000001</v>
      </c>
      <c r="F44" s="7">
        <v>21.352</v>
      </c>
    </row>
    <row r="45" spans="2:6" x14ac:dyDescent="0.25">
      <c r="B45" s="7">
        <v>42</v>
      </c>
      <c r="C45" s="7">
        <v>107</v>
      </c>
      <c r="D45" s="7">
        <v>110</v>
      </c>
      <c r="E45" s="7">
        <v>141.10050000000001</v>
      </c>
      <c r="F45" s="7">
        <v>28.920500000000001</v>
      </c>
    </row>
    <row r="46" spans="2:6" x14ac:dyDescent="0.25">
      <c r="B46" s="7">
        <v>43</v>
      </c>
      <c r="C46" s="7">
        <v>107</v>
      </c>
      <c r="D46" s="7">
        <v>69</v>
      </c>
      <c r="E46" s="7">
        <v>162.61750000000001</v>
      </c>
      <c r="F46" s="7">
        <v>29.330500000000001</v>
      </c>
    </row>
    <row r="47" spans="2:6" x14ac:dyDescent="0.25">
      <c r="B47" s="7">
        <v>44</v>
      </c>
      <c r="C47" s="7">
        <v>107</v>
      </c>
      <c r="D47" s="7">
        <v>24</v>
      </c>
      <c r="E47" s="7">
        <v>188.941</v>
      </c>
      <c r="F47" s="7">
        <v>31.266500000000001</v>
      </c>
    </row>
    <row r="48" spans="2:6" x14ac:dyDescent="0.25">
      <c r="B48" s="7">
        <v>45</v>
      </c>
      <c r="C48" s="7">
        <v>64</v>
      </c>
      <c r="D48" s="7">
        <v>88</v>
      </c>
      <c r="E48" s="7">
        <v>1727.5374999999999</v>
      </c>
      <c r="F48" s="7">
        <v>16.063500000000001</v>
      </c>
    </row>
    <row r="49" spans="2:6" x14ac:dyDescent="0.25">
      <c r="B49" s="7">
        <v>46</v>
      </c>
      <c r="C49" s="7">
        <v>64</v>
      </c>
      <c r="D49" s="7">
        <v>84</v>
      </c>
      <c r="E49" s="7">
        <v>1806.8434999999999</v>
      </c>
      <c r="F49" s="7">
        <v>27.361000000000001</v>
      </c>
    </row>
    <row r="50" spans="2:6" x14ac:dyDescent="0.25">
      <c r="B50" s="7">
        <v>47</v>
      </c>
      <c r="C50" s="7">
        <v>64</v>
      </c>
      <c r="D50" s="7">
        <v>146</v>
      </c>
      <c r="E50" s="7">
        <v>1740.249</v>
      </c>
      <c r="F50" s="7">
        <v>14.954499999999999</v>
      </c>
    </row>
    <row r="51" spans="2:6" x14ac:dyDescent="0.25">
      <c r="B51" s="7">
        <v>48</v>
      </c>
      <c r="C51" s="7">
        <v>64</v>
      </c>
      <c r="D51" s="7">
        <v>21</v>
      </c>
      <c r="E51" s="7">
        <v>1734.144</v>
      </c>
      <c r="F51" s="7">
        <v>14.903499999999999</v>
      </c>
    </row>
    <row r="52" spans="2:6" x14ac:dyDescent="0.25">
      <c r="B52" s="7">
        <v>49</v>
      </c>
      <c r="C52" s="7">
        <v>64</v>
      </c>
      <c r="D52" s="7">
        <v>30</v>
      </c>
      <c r="E52" s="7">
        <v>1668.838</v>
      </c>
      <c r="F52" s="7">
        <v>12.5905</v>
      </c>
    </row>
    <row r="53" spans="2:6" x14ac:dyDescent="0.25">
      <c r="B53" s="7">
        <v>50</v>
      </c>
      <c r="C53" s="7">
        <v>64</v>
      </c>
      <c r="D53" s="7">
        <v>107</v>
      </c>
      <c r="E53" s="7">
        <v>1554.5225</v>
      </c>
      <c r="F53" s="7">
        <v>19.713000000000001</v>
      </c>
    </row>
    <row r="54" spans="2:6" x14ac:dyDescent="0.25">
      <c r="B54" s="7">
        <v>51</v>
      </c>
      <c r="C54" s="7">
        <v>64</v>
      </c>
      <c r="D54" s="7">
        <v>69</v>
      </c>
      <c r="E54" s="7">
        <v>1336.2885000000001</v>
      </c>
      <c r="F54" s="7">
        <v>19.522500000000001</v>
      </c>
    </row>
    <row r="55" spans="2:6" x14ac:dyDescent="0.25">
      <c r="B55" s="7">
        <v>52</v>
      </c>
      <c r="C55" s="7">
        <v>64</v>
      </c>
      <c r="D55" s="7">
        <v>24</v>
      </c>
      <c r="E55" s="7">
        <v>1285.8115</v>
      </c>
      <c r="F55" s="7">
        <v>29.504000000000001</v>
      </c>
    </row>
    <row r="56" spans="2:6" x14ac:dyDescent="0.25">
      <c r="B56" s="7">
        <v>53</v>
      </c>
      <c r="C56" s="7">
        <v>115</v>
      </c>
      <c r="D56" s="7">
        <v>88</v>
      </c>
      <c r="E56" s="7">
        <v>896.99749999999995</v>
      </c>
      <c r="F56" s="7">
        <v>14.127000000000001</v>
      </c>
    </row>
    <row r="57" spans="2:6" x14ac:dyDescent="0.25">
      <c r="B57" s="7">
        <v>54</v>
      </c>
      <c r="C57" s="7">
        <v>115</v>
      </c>
      <c r="D57" s="7">
        <v>87</v>
      </c>
      <c r="E57" s="7">
        <v>935.83600000000001</v>
      </c>
      <c r="F57" s="7">
        <v>25.856999999999999</v>
      </c>
    </row>
    <row r="58" spans="2:6" x14ac:dyDescent="0.25">
      <c r="B58" s="7">
        <v>55</v>
      </c>
      <c r="C58" s="7">
        <v>115</v>
      </c>
      <c r="D58" s="7">
        <v>84</v>
      </c>
      <c r="E58" s="7">
        <v>976.30250000000001</v>
      </c>
      <c r="F58" s="7">
        <v>25.735499999999998</v>
      </c>
    </row>
    <row r="59" spans="2:6" x14ac:dyDescent="0.25">
      <c r="B59" s="7">
        <v>56</v>
      </c>
      <c r="C59" s="7">
        <v>115</v>
      </c>
      <c r="D59" s="7">
        <v>146</v>
      </c>
      <c r="E59" s="7">
        <v>909.70899999999995</v>
      </c>
      <c r="F59" s="7">
        <v>13.1365</v>
      </c>
    </row>
    <row r="60" spans="2:6" x14ac:dyDescent="0.25">
      <c r="B60" s="7">
        <v>57</v>
      </c>
      <c r="C60" s="7">
        <v>115</v>
      </c>
      <c r="D60" s="7">
        <v>21</v>
      </c>
      <c r="E60" s="7">
        <v>903.60400000000004</v>
      </c>
      <c r="F60" s="7">
        <v>13.005000000000001</v>
      </c>
    </row>
    <row r="61" spans="2:6" x14ac:dyDescent="0.25">
      <c r="B61" s="7">
        <v>58</v>
      </c>
      <c r="C61" s="7">
        <v>115</v>
      </c>
      <c r="D61" s="7">
        <v>30</v>
      </c>
      <c r="E61" s="7">
        <v>838.29549999999995</v>
      </c>
      <c r="F61" s="7">
        <v>10.676500000000001</v>
      </c>
    </row>
    <row r="62" spans="2:6" x14ac:dyDescent="0.25">
      <c r="B62" s="7">
        <v>59</v>
      </c>
      <c r="C62" s="7">
        <v>115</v>
      </c>
      <c r="D62" s="7">
        <v>107</v>
      </c>
      <c r="E62" s="7">
        <v>723.98199999999997</v>
      </c>
      <c r="F62" s="7">
        <v>15.6265</v>
      </c>
    </row>
    <row r="63" spans="2:6" x14ac:dyDescent="0.25">
      <c r="B63" s="7">
        <v>60</v>
      </c>
      <c r="C63" s="7">
        <v>115</v>
      </c>
      <c r="D63" s="7">
        <v>69</v>
      </c>
      <c r="E63" s="7">
        <v>505.74900000000002</v>
      </c>
      <c r="F63" s="7">
        <v>13.250999999999999</v>
      </c>
    </row>
    <row r="64" spans="2:6" x14ac:dyDescent="0.25">
      <c r="B64" s="7">
        <v>61</v>
      </c>
      <c r="C64" s="7">
        <v>115</v>
      </c>
      <c r="D64" s="7">
        <v>64</v>
      </c>
      <c r="E64" s="7">
        <v>434.00049999999999</v>
      </c>
      <c r="F64" s="7">
        <v>9.5015000000000001</v>
      </c>
    </row>
    <row r="65" spans="2:6" x14ac:dyDescent="0.25">
      <c r="B65" s="7">
        <v>62</v>
      </c>
      <c r="C65" s="7">
        <v>115</v>
      </c>
      <c r="D65" s="7">
        <v>24</v>
      </c>
      <c r="E65" s="7">
        <v>335.12400000000002</v>
      </c>
      <c r="F65" s="7">
        <v>31.099499999999999</v>
      </c>
    </row>
    <row r="66" spans="2:6" x14ac:dyDescent="0.25">
      <c r="B66" s="7">
        <v>63</v>
      </c>
      <c r="C66" s="7">
        <v>88</v>
      </c>
      <c r="D66" s="7">
        <v>87</v>
      </c>
      <c r="E66" s="7">
        <v>77.942999999999998</v>
      </c>
      <c r="F66" s="7">
        <v>33.738</v>
      </c>
    </row>
    <row r="67" spans="2:6" x14ac:dyDescent="0.25">
      <c r="B67" s="7">
        <v>64</v>
      </c>
      <c r="C67" s="7">
        <v>88</v>
      </c>
      <c r="D67" s="7">
        <v>84</v>
      </c>
      <c r="E67" s="7">
        <v>118.41249999999999</v>
      </c>
      <c r="F67" s="7">
        <v>31.803000000000001</v>
      </c>
    </row>
    <row r="68" spans="2:6" x14ac:dyDescent="0.25">
      <c r="B68" s="7">
        <v>65</v>
      </c>
      <c r="C68" s="7">
        <v>88</v>
      </c>
      <c r="D68" s="7">
        <v>30</v>
      </c>
      <c r="E68" s="7">
        <v>82.813999999999993</v>
      </c>
      <c r="F68" s="7">
        <v>28.19</v>
      </c>
    </row>
    <row r="69" spans="2:6" x14ac:dyDescent="0.25">
      <c r="B69" s="7">
        <v>66</v>
      </c>
      <c r="C69" s="7">
        <v>88</v>
      </c>
      <c r="D69" s="7">
        <v>24</v>
      </c>
      <c r="E69" s="7">
        <v>137.983</v>
      </c>
      <c r="F69" s="7">
        <v>30.031500000000001</v>
      </c>
    </row>
    <row r="70" spans="2:6" x14ac:dyDescent="0.25">
      <c r="B70" s="7">
        <v>67</v>
      </c>
      <c r="C70" s="7">
        <v>81</v>
      </c>
      <c r="D70" s="7">
        <v>87</v>
      </c>
      <c r="E70" s="7">
        <v>110.05549999999999</v>
      </c>
      <c r="F70" s="7">
        <v>41.444000000000003</v>
      </c>
    </row>
    <row r="71" spans="2:6" x14ac:dyDescent="0.25">
      <c r="B71" s="7">
        <v>68</v>
      </c>
      <c r="C71" s="7">
        <v>81</v>
      </c>
      <c r="D71" s="7">
        <v>30</v>
      </c>
      <c r="E71" s="7">
        <v>138.108</v>
      </c>
      <c r="F71" s="7">
        <v>37.491500000000002</v>
      </c>
    </row>
    <row r="72" spans="2:6" x14ac:dyDescent="0.25">
      <c r="B72" s="7">
        <v>69</v>
      </c>
      <c r="C72" s="7">
        <v>81</v>
      </c>
      <c r="D72" s="7">
        <v>24</v>
      </c>
      <c r="E72" s="7">
        <v>193.27850000000001</v>
      </c>
      <c r="F72" s="7">
        <v>37.335000000000001</v>
      </c>
    </row>
    <row r="73" spans="2:6" x14ac:dyDescent="0.25">
      <c r="B73" s="7">
        <v>70</v>
      </c>
      <c r="C73" s="7">
        <v>142</v>
      </c>
      <c r="D73" s="7">
        <v>84</v>
      </c>
      <c r="E73" s="7">
        <v>109.69799999999999</v>
      </c>
      <c r="F73" s="7">
        <v>35.627000000000002</v>
      </c>
    </row>
    <row r="74" spans="2:6" x14ac:dyDescent="0.25">
      <c r="B74" s="7">
        <v>71</v>
      </c>
      <c r="C74" s="7">
        <v>142</v>
      </c>
      <c r="D74" s="7">
        <v>24</v>
      </c>
      <c r="E74" s="7">
        <v>152.45400000000001</v>
      </c>
      <c r="F74" s="7">
        <v>34.463500000000003</v>
      </c>
    </row>
    <row r="75" spans="2:6" x14ac:dyDescent="0.25">
      <c r="B75" s="7">
        <v>72</v>
      </c>
      <c r="C75" s="7">
        <v>115</v>
      </c>
      <c r="D75" s="7">
        <v>88</v>
      </c>
      <c r="E75" s="7">
        <v>896.99749999999995</v>
      </c>
      <c r="F75" s="7">
        <v>14.127000000000001</v>
      </c>
    </row>
    <row r="76" spans="2:6" x14ac:dyDescent="0.25">
      <c r="B76" s="7">
        <v>73</v>
      </c>
      <c r="C76" s="7">
        <v>115</v>
      </c>
      <c r="D76" s="7">
        <v>87</v>
      </c>
      <c r="E76" s="7">
        <v>935.83600000000001</v>
      </c>
      <c r="F76" s="7">
        <v>25.856999999999999</v>
      </c>
    </row>
    <row r="77" spans="2:6" x14ac:dyDescent="0.25">
      <c r="B77" s="7">
        <v>74</v>
      </c>
      <c r="C77" s="7">
        <v>115</v>
      </c>
      <c r="D77" s="7">
        <v>146</v>
      </c>
      <c r="E77" s="7">
        <v>909.70899999999995</v>
      </c>
      <c r="F77" s="7">
        <v>13.1365</v>
      </c>
    </row>
    <row r="78" spans="2:6" x14ac:dyDescent="0.25">
      <c r="B78" s="7">
        <v>75</v>
      </c>
      <c r="C78" s="7">
        <v>115</v>
      </c>
      <c r="D78" s="7">
        <v>21</v>
      </c>
      <c r="E78" s="7">
        <v>903.60400000000004</v>
      </c>
      <c r="F78" s="7">
        <v>13.005000000000001</v>
      </c>
    </row>
    <row r="79" spans="2:6" x14ac:dyDescent="0.25">
      <c r="B79" s="7">
        <v>76</v>
      </c>
      <c r="C79" s="7">
        <v>115</v>
      </c>
      <c r="D79" s="7">
        <v>64</v>
      </c>
      <c r="E79" s="7">
        <v>434.00049999999999</v>
      </c>
      <c r="F79" s="7">
        <v>9.5015000000000001</v>
      </c>
    </row>
    <row r="80" spans="2:6" x14ac:dyDescent="0.25">
      <c r="B80" s="7">
        <v>77</v>
      </c>
      <c r="C80" s="7">
        <v>115</v>
      </c>
      <c r="D80" s="7">
        <v>24</v>
      </c>
      <c r="E80" s="7">
        <v>335.12400000000002</v>
      </c>
      <c r="F80" s="7">
        <v>31.099499999999999</v>
      </c>
    </row>
    <row r="81" spans="2:6" x14ac:dyDescent="0.25">
      <c r="B81" s="7">
        <v>78</v>
      </c>
      <c r="C81" s="7">
        <v>88</v>
      </c>
      <c r="D81" s="7">
        <v>87</v>
      </c>
      <c r="E81" s="7">
        <v>77.942999999999998</v>
      </c>
      <c r="F81" s="7">
        <v>33.738</v>
      </c>
    </row>
    <row r="82" spans="2:6" x14ac:dyDescent="0.25">
      <c r="B82" s="7">
        <v>79</v>
      </c>
      <c r="C82" s="7">
        <v>88</v>
      </c>
      <c r="D82" s="7">
        <v>84</v>
      </c>
      <c r="E82" s="7">
        <v>118.41249999999999</v>
      </c>
      <c r="F82" s="7">
        <v>31.803000000000001</v>
      </c>
    </row>
    <row r="83" spans="2:6" x14ac:dyDescent="0.25">
      <c r="B83" s="7">
        <v>80</v>
      </c>
      <c r="C83" s="7">
        <v>88</v>
      </c>
      <c r="D83" s="7">
        <v>146</v>
      </c>
      <c r="E83" s="7">
        <v>35.326999999999998</v>
      </c>
      <c r="F83" s="7">
        <v>24.895</v>
      </c>
    </row>
    <row r="84" spans="2:6" x14ac:dyDescent="0.25">
      <c r="B84" s="7">
        <v>81</v>
      </c>
      <c r="C84" s="7">
        <v>88</v>
      </c>
      <c r="D84" s="7">
        <v>30</v>
      </c>
      <c r="E84" s="7">
        <v>82.813999999999993</v>
      </c>
      <c r="F84" s="7">
        <v>28.19</v>
      </c>
    </row>
    <row r="85" spans="2:6" x14ac:dyDescent="0.25">
      <c r="B85" s="7">
        <v>82</v>
      </c>
      <c r="C85" s="7">
        <v>88</v>
      </c>
      <c r="D85" s="7">
        <v>110</v>
      </c>
      <c r="E85" s="7">
        <v>90.143000000000001</v>
      </c>
      <c r="F85" s="7">
        <v>28.982500000000002</v>
      </c>
    </row>
    <row r="86" spans="2:6" x14ac:dyDescent="0.25">
      <c r="B86" s="7">
        <v>83</v>
      </c>
      <c r="C86" s="7">
        <v>88</v>
      </c>
      <c r="D86" s="7">
        <v>69</v>
      </c>
      <c r="E86" s="7">
        <v>111.66200000000001</v>
      </c>
      <c r="F86" s="7">
        <v>29.138000000000002</v>
      </c>
    </row>
    <row r="87" spans="2:6" x14ac:dyDescent="0.25">
      <c r="B87" s="7">
        <v>84</v>
      </c>
      <c r="C87" s="7">
        <v>88</v>
      </c>
      <c r="D87" s="7">
        <v>24</v>
      </c>
      <c r="E87" s="7">
        <v>137.983</v>
      </c>
      <c r="F87" s="7">
        <v>30.031500000000001</v>
      </c>
    </row>
    <row r="88" spans="2:6" x14ac:dyDescent="0.25">
      <c r="B88" s="7">
        <v>85</v>
      </c>
      <c r="C88" s="7">
        <v>81</v>
      </c>
      <c r="D88" s="7">
        <v>87</v>
      </c>
      <c r="E88" s="7">
        <v>110.05549999999999</v>
      </c>
      <c r="F88" s="7">
        <v>41.444000000000003</v>
      </c>
    </row>
    <row r="89" spans="2:6" x14ac:dyDescent="0.25">
      <c r="B89" s="7">
        <v>86</v>
      </c>
      <c r="C89" s="7">
        <v>81</v>
      </c>
      <c r="D89" s="7">
        <v>30</v>
      </c>
      <c r="E89" s="7">
        <v>138.108</v>
      </c>
      <c r="F89" s="7">
        <v>37.491500000000002</v>
      </c>
    </row>
    <row r="90" spans="2:6" x14ac:dyDescent="0.25">
      <c r="B90" s="7">
        <v>87</v>
      </c>
      <c r="C90" s="7">
        <v>142</v>
      </c>
      <c r="D90" s="7">
        <v>84</v>
      </c>
      <c r="E90" s="7">
        <v>109.69799999999999</v>
      </c>
      <c r="F90" s="7">
        <v>35.627000000000002</v>
      </c>
    </row>
    <row r="91" spans="2:6" x14ac:dyDescent="0.25">
      <c r="B91" s="7">
        <v>88</v>
      </c>
      <c r="C91" s="7">
        <v>142</v>
      </c>
      <c r="D91" s="7">
        <v>30</v>
      </c>
      <c r="E91" s="7">
        <v>97.284499999999994</v>
      </c>
      <c r="F91" s="7">
        <v>33.976500000000001</v>
      </c>
    </row>
    <row r="92" spans="2:6" x14ac:dyDescent="0.25">
      <c r="B92" s="7">
        <v>89</v>
      </c>
      <c r="C92" s="7">
        <v>99</v>
      </c>
      <c r="D92" s="7">
        <v>88</v>
      </c>
      <c r="E92" s="7">
        <v>1029.1105</v>
      </c>
      <c r="F92" s="7">
        <v>19.135000000000002</v>
      </c>
    </row>
    <row r="93" spans="2:6" x14ac:dyDescent="0.25">
      <c r="B93" s="7">
        <v>90</v>
      </c>
      <c r="C93" s="7">
        <v>99</v>
      </c>
      <c r="D93" s="7">
        <v>146</v>
      </c>
      <c r="E93" s="7">
        <v>1041.8219999999999</v>
      </c>
      <c r="F93" s="7">
        <v>17.920000000000002</v>
      </c>
    </row>
    <row r="94" spans="2:6" x14ac:dyDescent="0.25">
      <c r="B94" s="7">
        <v>91</v>
      </c>
      <c r="C94" s="7">
        <v>110</v>
      </c>
      <c r="D94" s="7">
        <v>88</v>
      </c>
      <c r="E94" s="7">
        <v>327.91250000000002</v>
      </c>
      <c r="F94" s="7">
        <v>19.429500000000001</v>
      </c>
    </row>
    <row r="95" spans="2:6" x14ac:dyDescent="0.25">
      <c r="B95" s="7">
        <v>92</v>
      </c>
      <c r="C95" s="7">
        <v>110</v>
      </c>
      <c r="D95" s="7">
        <v>146</v>
      </c>
      <c r="E95" s="7">
        <v>340.62400000000002</v>
      </c>
      <c r="F95" s="7">
        <v>18.462</v>
      </c>
    </row>
    <row r="96" spans="2:6" x14ac:dyDescent="0.25">
      <c r="B96" s="7">
        <v>93</v>
      </c>
      <c r="C96" s="7">
        <v>107</v>
      </c>
      <c r="D96" s="7">
        <v>24</v>
      </c>
      <c r="E96" s="7">
        <v>188.941</v>
      </c>
      <c r="F96" s="7">
        <v>31.266500000000001</v>
      </c>
    </row>
    <row r="97" spans="2:6" x14ac:dyDescent="0.25">
      <c r="B97" s="7">
        <v>94</v>
      </c>
      <c r="C97" s="7">
        <v>64</v>
      </c>
      <c r="D97" s="7">
        <v>88</v>
      </c>
      <c r="E97" s="7">
        <v>1727.5374999999999</v>
      </c>
      <c r="F97" s="7">
        <v>16.063500000000001</v>
      </c>
    </row>
    <row r="98" spans="2:6" x14ac:dyDescent="0.25">
      <c r="B98" s="7">
        <v>95</v>
      </c>
      <c r="C98" s="7">
        <v>64</v>
      </c>
      <c r="D98" s="7">
        <v>146</v>
      </c>
      <c r="E98" s="7">
        <v>1740.249</v>
      </c>
      <c r="F98" s="7">
        <v>14.954499999999999</v>
      </c>
    </row>
    <row r="99" spans="2:6" x14ac:dyDescent="0.25">
      <c r="B99" s="7">
        <v>96</v>
      </c>
      <c r="C99" s="7">
        <v>115</v>
      </c>
      <c r="D99" s="7">
        <v>88</v>
      </c>
      <c r="E99" s="7">
        <v>896.99749999999995</v>
      </c>
      <c r="F99" s="7">
        <v>14.127000000000001</v>
      </c>
    </row>
    <row r="100" spans="2:6" x14ac:dyDescent="0.25">
      <c r="B100" s="7">
        <v>97</v>
      </c>
      <c r="C100" s="7">
        <v>115</v>
      </c>
      <c r="D100" s="7">
        <v>87</v>
      </c>
      <c r="E100" s="7">
        <v>935.83600000000001</v>
      </c>
      <c r="F100" s="7">
        <v>25.856999999999999</v>
      </c>
    </row>
    <row r="101" spans="2:6" x14ac:dyDescent="0.25">
      <c r="B101" s="7">
        <v>98</v>
      </c>
      <c r="C101" s="7">
        <v>115</v>
      </c>
      <c r="D101" s="7">
        <v>84</v>
      </c>
      <c r="E101" s="7">
        <v>976.30250000000001</v>
      </c>
      <c r="F101" s="7">
        <v>25.735499999999998</v>
      </c>
    </row>
    <row r="102" spans="2:6" x14ac:dyDescent="0.25">
      <c r="B102" s="7">
        <v>99</v>
      </c>
      <c r="C102" s="7">
        <v>115</v>
      </c>
      <c r="D102" s="7">
        <v>146</v>
      </c>
      <c r="E102" s="7">
        <v>909.70899999999995</v>
      </c>
      <c r="F102" s="7">
        <v>13.1365</v>
      </c>
    </row>
    <row r="103" spans="2:6" x14ac:dyDescent="0.25">
      <c r="B103" s="7">
        <v>100</v>
      </c>
      <c r="C103" s="7">
        <v>115</v>
      </c>
      <c r="D103" s="7">
        <v>30</v>
      </c>
      <c r="E103" s="7">
        <v>838.29549999999995</v>
      </c>
      <c r="F103" s="7">
        <v>10.676500000000001</v>
      </c>
    </row>
    <row r="104" spans="2:6" x14ac:dyDescent="0.25">
      <c r="B104" s="7">
        <v>101</v>
      </c>
      <c r="C104" s="7">
        <v>115</v>
      </c>
      <c r="D104" s="7">
        <v>64</v>
      </c>
      <c r="E104" s="7">
        <v>434.00049999999999</v>
      </c>
      <c r="F104" s="7">
        <v>9.5015000000000001</v>
      </c>
    </row>
    <row r="105" spans="2:6" x14ac:dyDescent="0.25">
      <c r="B105" s="7">
        <v>102</v>
      </c>
      <c r="C105" s="7">
        <v>115</v>
      </c>
      <c r="D105" s="7">
        <v>24</v>
      </c>
      <c r="E105" s="7">
        <v>335.12400000000002</v>
      </c>
      <c r="F105" s="7">
        <v>31.099499999999999</v>
      </c>
    </row>
    <row r="106" spans="2:6" ht="15.75" thickBot="1" x14ac:dyDescent="0.3"/>
    <row r="107" spans="2:6" ht="15.75" thickBot="1" x14ac:dyDescent="0.3">
      <c r="E107" s="8">
        <f>SUM(E4:E105)</f>
        <v>51401.395000000004</v>
      </c>
      <c r="F107" s="8">
        <f>AVERAGE(F4:F105)</f>
        <v>25.929200980392171</v>
      </c>
    </row>
    <row r="108" spans="2:6" x14ac:dyDescent="0.25">
      <c r="E108" s="6" t="s">
        <v>7</v>
      </c>
      <c r="F108" s="6" t="s">
        <v>8</v>
      </c>
    </row>
  </sheetData>
  <mergeCells count="1">
    <mergeCell ref="B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204"/>
  <sheetViews>
    <sheetView workbookViewId="0">
      <selection activeCell="B1" sqref="B1:Q1"/>
    </sheetView>
  </sheetViews>
  <sheetFormatPr defaultRowHeight="15" x14ac:dyDescent="0.25"/>
  <cols>
    <col min="1" max="2" width="9.140625" style="3"/>
    <col min="3" max="3" width="12.7109375" style="3" bestFit="1" customWidth="1"/>
    <col min="4" max="4" width="11.7109375" style="3" bestFit="1" customWidth="1"/>
    <col min="5" max="6" width="12" style="3" bestFit="1" customWidth="1"/>
    <col min="7" max="8" width="9.140625" style="3"/>
    <col min="9" max="9" width="7.7109375" style="3" customWidth="1"/>
    <col min="10" max="10" width="12.7109375" style="3" bestFit="1" customWidth="1"/>
    <col min="11" max="11" width="14.140625" style="3" bestFit="1" customWidth="1"/>
    <col min="12" max="12" width="12" style="3" bestFit="1" customWidth="1"/>
    <col min="13" max="15" width="9.140625" style="3"/>
    <col min="16" max="16" width="14.140625" style="3" bestFit="1" customWidth="1"/>
    <col min="17" max="16384" width="9.140625" style="3"/>
  </cols>
  <sheetData>
    <row r="1" spans="2:17" ht="15.75" thickBot="1" x14ac:dyDescent="0.3">
      <c r="B1" s="32" t="s">
        <v>25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</row>
    <row r="2" spans="2:17" ht="15.75" thickBot="1" x14ac:dyDescent="0.3">
      <c r="B2" s="4" t="s">
        <v>10</v>
      </c>
      <c r="C2" s="4" t="s">
        <v>1</v>
      </c>
      <c r="D2" s="4" t="s">
        <v>2</v>
      </c>
      <c r="E2" s="4" t="s">
        <v>4</v>
      </c>
      <c r="F2" s="4" t="s">
        <v>3</v>
      </c>
    </row>
    <row r="3" spans="2:17" ht="15.75" thickBot="1" x14ac:dyDescent="0.3">
      <c r="B3" s="6" t="s">
        <v>5</v>
      </c>
      <c r="C3" s="6" t="s">
        <v>5</v>
      </c>
      <c r="D3" s="6" t="s">
        <v>5</v>
      </c>
      <c r="E3" s="6" t="s">
        <v>8</v>
      </c>
      <c r="F3" s="6" t="s">
        <v>9</v>
      </c>
      <c r="I3" s="26" t="s">
        <v>16</v>
      </c>
      <c r="J3" s="27"/>
      <c r="K3" s="27"/>
      <c r="L3" s="28"/>
      <c r="N3" s="29" t="s">
        <v>17</v>
      </c>
      <c r="O3" s="30"/>
      <c r="P3" s="30"/>
      <c r="Q3" s="31"/>
    </row>
    <row r="4" spans="2:17" ht="15.75" thickBot="1" x14ac:dyDescent="0.3">
      <c r="B4" s="7">
        <v>1</v>
      </c>
      <c r="C4" s="7">
        <v>18</v>
      </c>
      <c r="D4" s="7">
        <v>140</v>
      </c>
      <c r="E4" s="7">
        <v>33.625678173800402</v>
      </c>
      <c r="F4" s="7">
        <v>1.3327890068594801</v>
      </c>
      <c r="I4" s="4" t="s">
        <v>10</v>
      </c>
      <c r="J4" s="4" t="s">
        <v>1</v>
      </c>
      <c r="K4" s="4" t="s">
        <v>2</v>
      </c>
      <c r="L4" s="4" t="s">
        <v>4</v>
      </c>
      <c r="N4" s="4" t="s">
        <v>10</v>
      </c>
      <c r="O4" s="4" t="s">
        <v>1</v>
      </c>
      <c r="P4" s="4" t="s">
        <v>2</v>
      </c>
      <c r="Q4" s="4" t="s">
        <v>4</v>
      </c>
    </row>
    <row r="5" spans="2:17" x14ac:dyDescent="0.25">
      <c r="B5" s="7">
        <v>2</v>
      </c>
      <c r="C5" s="7">
        <v>140</v>
      </c>
      <c r="D5" s="7">
        <v>126</v>
      </c>
      <c r="E5" s="7">
        <v>24.0172229622966</v>
      </c>
      <c r="F5" s="7">
        <v>1.00255984356142</v>
      </c>
      <c r="I5" s="9">
        <v>5</v>
      </c>
      <c r="J5" s="9">
        <v>6</v>
      </c>
      <c r="K5" s="9">
        <v>7</v>
      </c>
      <c r="L5" s="9">
        <v>19.913432022031699</v>
      </c>
      <c r="N5" s="9">
        <v>78</v>
      </c>
      <c r="O5" s="9">
        <v>61</v>
      </c>
      <c r="P5" s="9">
        <v>135</v>
      </c>
      <c r="Q5" s="9">
        <v>35.180719935844699</v>
      </c>
    </row>
    <row r="6" spans="2:17" x14ac:dyDescent="0.25">
      <c r="B6" s="7">
        <v>3</v>
      </c>
      <c r="C6" s="7">
        <v>19</v>
      </c>
      <c r="D6" s="7">
        <v>20</v>
      </c>
      <c r="E6" s="7">
        <v>25.087564430080199</v>
      </c>
      <c r="F6" s="7">
        <v>1.0032183730598101</v>
      </c>
      <c r="I6" s="9">
        <v>6</v>
      </c>
      <c r="J6" s="9">
        <v>7</v>
      </c>
      <c r="K6" s="9">
        <v>124</v>
      </c>
      <c r="L6" s="9">
        <v>30.461870692985801</v>
      </c>
      <c r="N6" s="9">
        <v>79</v>
      </c>
      <c r="O6" s="9">
        <v>135</v>
      </c>
      <c r="P6" s="9">
        <v>139</v>
      </c>
      <c r="Q6" s="9">
        <v>40.738015926119402</v>
      </c>
    </row>
    <row r="7" spans="2:17" x14ac:dyDescent="0.25">
      <c r="B7" s="7">
        <v>4</v>
      </c>
      <c r="C7" s="7">
        <v>20</v>
      </c>
      <c r="D7" s="7">
        <v>6</v>
      </c>
      <c r="E7" s="7">
        <v>30.6049682314978</v>
      </c>
      <c r="F7" s="7">
        <v>1.32319919876915</v>
      </c>
      <c r="I7" s="9">
        <v>15</v>
      </c>
      <c r="J7" s="9">
        <v>120</v>
      </c>
      <c r="K7" s="9">
        <v>130</v>
      </c>
      <c r="L7" s="9">
        <v>31.158467956417201</v>
      </c>
      <c r="N7" s="9">
        <v>88</v>
      </c>
      <c r="O7" s="9">
        <v>127</v>
      </c>
      <c r="P7" s="9">
        <v>128</v>
      </c>
      <c r="Q7" s="9">
        <v>25.660347576393001</v>
      </c>
    </row>
    <row r="8" spans="2:17" x14ac:dyDescent="0.25">
      <c r="B8" s="10">
        <v>5</v>
      </c>
      <c r="C8" s="10">
        <v>6</v>
      </c>
      <c r="D8" s="10">
        <v>7</v>
      </c>
      <c r="E8" s="10">
        <v>19.913432022031699</v>
      </c>
      <c r="F8" s="10">
        <v>1.0290401553377799</v>
      </c>
      <c r="I8" s="9">
        <v>16</v>
      </c>
      <c r="J8" s="9">
        <v>130</v>
      </c>
      <c r="K8" s="9">
        <v>59</v>
      </c>
      <c r="L8" s="9">
        <v>30.264837017735601</v>
      </c>
      <c r="N8" s="9">
        <v>89</v>
      </c>
      <c r="O8" s="9">
        <v>128</v>
      </c>
      <c r="P8" s="9">
        <v>4</v>
      </c>
      <c r="Q8" s="9">
        <v>36.535354008411304</v>
      </c>
    </row>
    <row r="9" spans="2:17" x14ac:dyDescent="0.25">
      <c r="B9" s="10">
        <v>6</v>
      </c>
      <c r="C9" s="10">
        <v>7</v>
      </c>
      <c r="D9" s="10">
        <v>124</v>
      </c>
      <c r="E9" s="10">
        <v>30.461870692985801</v>
      </c>
      <c r="F9" s="10">
        <v>1.24759412420182</v>
      </c>
      <c r="I9" s="9">
        <v>17</v>
      </c>
      <c r="J9" s="9">
        <v>59</v>
      </c>
      <c r="K9" s="9">
        <v>9</v>
      </c>
      <c r="L9" s="9">
        <v>31.785730471124999</v>
      </c>
      <c r="N9" s="9">
        <v>129</v>
      </c>
      <c r="O9" s="9">
        <v>55</v>
      </c>
      <c r="P9" s="9">
        <v>46</v>
      </c>
      <c r="Q9" s="9">
        <v>28.639837972055499</v>
      </c>
    </row>
    <row r="10" spans="2:17" x14ac:dyDescent="0.25">
      <c r="B10" s="7">
        <v>7</v>
      </c>
      <c r="C10" s="7">
        <v>8</v>
      </c>
      <c r="D10" s="7">
        <v>118</v>
      </c>
      <c r="E10" s="7">
        <v>28.211727161750801</v>
      </c>
      <c r="F10" s="7">
        <v>1.08438707560221</v>
      </c>
      <c r="I10" s="9">
        <v>90</v>
      </c>
      <c r="J10" s="9">
        <v>5</v>
      </c>
      <c r="K10" s="9">
        <v>6</v>
      </c>
      <c r="L10" s="9">
        <v>5.9492213595089503</v>
      </c>
      <c r="N10" s="9">
        <v>131</v>
      </c>
      <c r="O10" s="9">
        <v>141</v>
      </c>
      <c r="P10" s="9">
        <v>61</v>
      </c>
      <c r="Q10" s="9">
        <v>30.075887397898999</v>
      </c>
    </row>
    <row r="11" spans="2:17" x14ac:dyDescent="0.25">
      <c r="B11" s="7">
        <v>8</v>
      </c>
      <c r="C11" s="7">
        <v>10</v>
      </c>
      <c r="D11" s="7">
        <v>11</v>
      </c>
      <c r="E11" s="7">
        <v>28.783921610641499</v>
      </c>
      <c r="F11" s="7">
        <v>1.09221423258463</v>
      </c>
      <c r="I11" s="9">
        <v>92</v>
      </c>
      <c r="J11" s="9">
        <v>26</v>
      </c>
      <c r="K11" s="9">
        <v>4</v>
      </c>
      <c r="L11" s="9">
        <v>6.4352077820894404</v>
      </c>
      <c r="N11" s="9">
        <v>174</v>
      </c>
      <c r="O11" s="9">
        <v>139</v>
      </c>
      <c r="P11" s="9">
        <v>138</v>
      </c>
      <c r="Q11" s="9">
        <v>34.713260639852102</v>
      </c>
    </row>
    <row r="12" spans="2:17" x14ac:dyDescent="0.25">
      <c r="B12" s="7">
        <v>9</v>
      </c>
      <c r="C12" s="7">
        <v>12</v>
      </c>
      <c r="D12" s="7">
        <v>13</v>
      </c>
      <c r="E12" s="7">
        <v>33.503134223676398</v>
      </c>
      <c r="F12" s="7">
        <v>1.6210468147016499</v>
      </c>
      <c r="I12" s="9">
        <v>94</v>
      </c>
      <c r="J12" s="9">
        <v>91</v>
      </c>
      <c r="K12" s="9">
        <v>26</v>
      </c>
      <c r="L12" s="9">
        <v>6.1222833364574196</v>
      </c>
      <c r="N12" s="9">
        <v>175</v>
      </c>
      <c r="O12" s="9">
        <v>138</v>
      </c>
      <c r="P12" s="9">
        <v>47</v>
      </c>
      <c r="Q12" s="9">
        <v>29.535435300197801</v>
      </c>
    </row>
    <row r="13" spans="2:17" x14ac:dyDescent="0.25">
      <c r="B13" s="7">
        <v>10</v>
      </c>
      <c r="C13" s="7">
        <v>13</v>
      </c>
      <c r="D13" s="7">
        <v>14</v>
      </c>
      <c r="E13" s="7">
        <v>25.801865647123702</v>
      </c>
      <c r="F13" s="7">
        <v>1.1411908125188699</v>
      </c>
      <c r="I13" s="9">
        <v>142</v>
      </c>
      <c r="J13" s="9">
        <v>8</v>
      </c>
      <c r="K13" s="9">
        <v>120</v>
      </c>
      <c r="L13" s="9">
        <v>33.010765359013803</v>
      </c>
      <c r="N13" s="9">
        <v>180</v>
      </c>
      <c r="O13" s="9">
        <v>17</v>
      </c>
      <c r="P13" s="9">
        <v>18</v>
      </c>
      <c r="Q13" s="9">
        <v>29.255593854994402</v>
      </c>
    </row>
    <row r="14" spans="2:17" x14ac:dyDescent="0.25">
      <c r="B14" s="7">
        <v>11</v>
      </c>
      <c r="C14" s="7">
        <v>14</v>
      </c>
      <c r="D14" s="7">
        <v>15</v>
      </c>
      <c r="E14" s="7">
        <v>37.026226969250402</v>
      </c>
      <c r="F14" s="7">
        <v>1.3515396379749001</v>
      </c>
      <c r="I14" s="9">
        <v>154</v>
      </c>
      <c r="J14" s="9">
        <v>4</v>
      </c>
      <c r="K14" s="9">
        <v>5</v>
      </c>
      <c r="L14" s="9">
        <v>6.8684724009203197</v>
      </c>
      <c r="N14" s="9">
        <v>181</v>
      </c>
      <c r="O14" s="9">
        <v>129</v>
      </c>
      <c r="P14" s="9">
        <v>127</v>
      </c>
      <c r="Q14" s="9">
        <v>33.443168644892701</v>
      </c>
    </row>
    <row r="15" spans="2:17" x14ac:dyDescent="0.25">
      <c r="B15" s="7">
        <v>12</v>
      </c>
      <c r="C15" s="7">
        <v>15</v>
      </c>
      <c r="D15" s="7">
        <v>125</v>
      </c>
      <c r="E15" s="7">
        <v>25.804360368018099</v>
      </c>
      <c r="F15" s="7">
        <v>1.04156342090826</v>
      </c>
      <c r="I15" s="9">
        <v>185</v>
      </c>
      <c r="J15" s="9">
        <v>124</v>
      </c>
      <c r="K15" s="9">
        <v>8</v>
      </c>
      <c r="L15" s="7">
        <v>33.467008504513998</v>
      </c>
      <c r="N15" s="9">
        <v>182</v>
      </c>
      <c r="O15" s="9">
        <v>18</v>
      </c>
      <c r="P15" s="9">
        <v>129</v>
      </c>
      <c r="Q15" s="7">
        <v>36.9639500659435</v>
      </c>
    </row>
    <row r="16" spans="2:17" ht="15.75" thickBot="1" x14ac:dyDescent="0.3">
      <c r="B16" s="7">
        <v>13</v>
      </c>
      <c r="C16" s="7">
        <v>125</v>
      </c>
      <c r="D16" s="7">
        <v>16</v>
      </c>
      <c r="E16" s="7">
        <v>28.944656850844201</v>
      </c>
      <c r="F16" s="7">
        <v>1.2764882193104501</v>
      </c>
      <c r="I16" s="1"/>
      <c r="J16" s="1"/>
      <c r="K16" s="1"/>
      <c r="N16" s="9">
        <v>183</v>
      </c>
      <c r="O16" s="9">
        <v>47</v>
      </c>
      <c r="P16" s="9">
        <v>17</v>
      </c>
      <c r="Q16" s="7">
        <v>30.694873937116299</v>
      </c>
    </row>
    <row r="17" spans="2:17" ht="15.75" thickBot="1" x14ac:dyDescent="0.3">
      <c r="B17" s="7">
        <v>14</v>
      </c>
      <c r="C17" s="7">
        <v>16</v>
      </c>
      <c r="D17" s="7">
        <v>17</v>
      </c>
      <c r="E17" s="7">
        <v>30.718068666194</v>
      </c>
      <c r="F17" s="7">
        <v>1.0854294949933101</v>
      </c>
      <c r="K17" s="3" t="s">
        <v>23</v>
      </c>
      <c r="L17" s="8">
        <f>AVERAGE(L5:L15)</f>
        <v>21.403390627527202</v>
      </c>
      <c r="N17" s="9">
        <v>187</v>
      </c>
      <c r="O17" s="9">
        <v>145</v>
      </c>
      <c r="P17" s="9">
        <v>141</v>
      </c>
      <c r="Q17" s="9">
        <v>38.006995797223802</v>
      </c>
    </row>
    <row r="18" spans="2:17" ht="15.75" thickBot="1" x14ac:dyDescent="0.3">
      <c r="B18" s="10">
        <v>15</v>
      </c>
      <c r="C18" s="10">
        <v>120</v>
      </c>
      <c r="D18" s="10">
        <v>130</v>
      </c>
      <c r="E18" s="10">
        <v>31.158467956417201</v>
      </c>
      <c r="F18" s="10">
        <v>3.9130349169954699</v>
      </c>
      <c r="N18" s="9">
        <v>189</v>
      </c>
      <c r="O18" s="9">
        <v>46</v>
      </c>
      <c r="P18" s="9">
        <v>145</v>
      </c>
      <c r="Q18" s="9">
        <v>38.917428647131501</v>
      </c>
    </row>
    <row r="19" spans="2:17" ht="15.75" thickBot="1" x14ac:dyDescent="0.3">
      <c r="B19" s="10">
        <v>16</v>
      </c>
      <c r="C19" s="10">
        <v>130</v>
      </c>
      <c r="D19" s="10">
        <v>59</v>
      </c>
      <c r="E19" s="10">
        <v>30.264837017735601</v>
      </c>
      <c r="F19" s="10">
        <v>2.57777019556484</v>
      </c>
      <c r="K19" s="3" t="s">
        <v>24</v>
      </c>
      <c r="L19" s="8">
        <f>SUM(F8:F9,F18:F20,F93,F95,F97,F145,F157,F188)</f>
        <v>98.976805693488487</v>
      </c>
    </row>
    <row r="20" spans="2:17" ht="15.75" thickBot="1" x14ac:dyDescent="0.3">
      <c r="B20" s="10">
        <v>17</v>
      </c>
      <c r="C20" s="10">
        <v>59</v>
      </c>
      <c r="D20" s="10">
        <v>9</v>
      </c>
      <c r="E20" s="10">
        <v>31.785730471124999</v>
      </c>
      <c r="F20" s="10">
        <v>7.1224908209748898</v>
      </c>
      <c r="P20" s="3" t="s">
        <v>23</v>
      </c>
      <c r="Q20" s="12">
        <f>AVERAGE(Q5:Q18)</f>
        <v>33.454347836005361</v>
      </c>
    </row>
    <row r="21" spans="2:17" x14ac:dyDescent="0.25">
      <c r="B21" s="7">
        <v>18</v>
      </c>
      <c r="C21" s="7">
        <v>9</v>
      </c>
      <c r="D21" s="7">
        <v>59</v>
      </c>
      <c r="E21" s="7">
        <v>24.979097027167601</v>
      </c>
      <c r="F21" s="7">
        <v>8.3320850063339993</v>
      </c>
    </row>
    <row r="22" spans="2:17" x14ac:dyDescent="0.25">
      <c r="B22" s="7">
        <v>19</v>
      </c>
      <c r="C22" s="7">
        <v>9</v>
      </c>
      <c r="D22" s="7">
        <v>88</v>
      </c>
      <c r="E22" s="7">
        <v>30.679526112881401</v>
      </c>
      <c r="F22" s="7">
        <v>3.0713658119762002</v>
      </c>
      <c r="Q22" s="11"/>
    </row>
    <row r="23" spans="2:17" x14ac:dyDescent="0.25">
      <c r="B23" s="7">
        <v>20</v>
      </c>
      <c r="C23" s="7">
        <v>88</v>
      </c>
      <c r="D23" s="7">
        <v>9</v>
      </c>
      <c r="E23" s="7">
        <v>22.170812749247101</v>
      </c>
      <c r="F23" s="7">
        <v>4.0898111558732397</v>
      </c>
    </row>
    <row r="24" spans="2:17" x14ac:dyDescent="0.25">
      <c r="B24" s="7">
        <v>21</v>
      </c>
      <c r="C24" s="7">
        <v>66</v>
      </c>
      <c r="D24" s="7">
        <v>64</v>
      </c>
      <c r="E24" s="7">
        <v>31.907718984666101</v>
      </c>
      <c r="F24" s="7">
        <v>18.642089128245001</v>
      </c>
    </row>
    <row r="25" spans="2:17" x14ac:dyDescent="0.25">
      <c r="B25" s="7">
        <v>22</v>
      </c>
      <c r="C25" s="7">
        <v>64</v>
      </c>
      <c r="D25" s="7">
        <v>66</v>
      </c>
      <c r="E25" s="7">
        <v>3.4468233573147602</v>
      </c>
      <c r="F25" s="7">
        <v>1245.89837021276</v>
      </c>
    </row>
    <row r="26" spans="2:17" x14ac:dyDescent="0.25">
      <c r="B26" s="7">
        <v>23</v>
      </c>
      <c r="C26" s="7">
        <v>26</v>
      </c>
      <c r="D26" s="7">
        <v>27</v>
      </c>
      <c r="E26" s="7">
        <v>28.043777664394</v>
      </c>
      <c r="F26" s="7">
        <v>5.8165129793265002</v>
      </c>
    </row>
    <row r="27" spans="2:17" x14ac:dyDescent="0.25">
      <c r="B27" s="7">
        <v>24</v>
      </c>
      <c r="C27" s="7">
        <v>27</v>
      </c>
      <c r="D27" s="7">
        <v>28</v>
      </c>
      <c r="E27" s="7">
        <v>27.000210321447302</v>
      </c>
      <c r="F27" s="7">
        <v>7.1996852878580198</v>
      </c>
    </row>
    <row r="28" spans="2:17" x14ac:dyDescent="0.25">
      <c r="B28" s="7">
        <v>25</v>
      </c>
      <c r="C28" s="7">
        <v>28</v>
      </c>
      <c r="D28" s="7">
        <v>29</v>
      </c>
      <c r="E28" s="7">
        <v>26.353269265082499</v>
      </c>
      <c r="F28" s="7">
        <v>10.555691850092</v>
      </c>
    </row>
    <row r="29" spans="2:17" x14ac:dyDescent="0.25">
      <c r="B29" s="7">
        <v>26</v>
      </c>
      <c r="C29" s="7">
        <v>29</v>
      </c>
      <c r="D29" s="7">
        <v>30</v>
      </c>
      <c r="E29" s="7">
        <v>27.932650228635499</v>
      </c>
      <c r="F29" s="7">
        <v>9.9048001124810394</v>
      </c>
    </row>
    <row r="30" spans="2:17" x14ac:dyDescent="0.25">
      <c r="B30" s="7">
        <v>27</v>
      </c>
      <c r="C30" s="7">
        <v>78</v>
      </c>
      <c r="D30" s="7">
        <v>31</v>
      </c>
      <c r="E30" s="7">
        <v>39.933210644887801</v>
      </c>
      <c r="F30" s="7">
        <v>2.8096515711038901</v>
      </c>
    </row>
    <row r="31" spans="2:17" x14ac:dyDescent="0.25">
      <c r="B31" s="7">
        <v>28</v>
      </c>
      <c r="C31" s="7">
        <v>31</v>
      </c>
      <c r="D31" s="7">
        <v>80</v>
      </c>
      <c r="E31" s="7">
        <v>42.927747065597401</v>
      </c>
      <c r="F31" s="7">
        <v>1.8409047305055199</v>
      </c>
    </row>
    <row r="32" spans="2:17" x14ac:dyDescent="0.25">
      <c r="B32" s="7">
        <v>29</v>
      </c>
      <c r="C32" s="7">
        <v>80</v>
      </c>
      <c r="D32" s="7">
        <v>32</v>
      </c>
      <c r="E32" s="7">
        <v>38.8048659700207</v>
      </c>
      <c r="F32" s="7">
        <v>1.3403973943202401</v>
      </c>
    </row>
    <row r="33" spans="2:6" x14ac:dyDescent="0.25">
      <c r="B33" s="7">
        <v>30</v>
      </c>
      <c r="C33" s="7">
        <v>32</v>
      </c>
      <c r="D33" s="7">
        <v>33</v>
      </c>
      <c r="E33" s="7">
        <v>40.275712823339703</v>
      </c>
      <c r="F33" s="7">
        <v>2.4968627548176001</v>
      </c>
    </row>
    <row r="34" spans="2:6" x14ac:dyDescent="0.25">
      <c r="B34" s="7">
        <v>31</v>
      </c>
      <c r="C34" s="7">
        <v>33</v>
      </c>
      <c r="D34" s="7">
        <v>82</v>
      </c>
      <c r="E34" s="7">
        <v>39.509508704118801</v>
      </c>
      <c r="F34" s="7">
        <v>2.3729497803533799</v>
      </c>
    </row>
    <row r="35" spans="2:6" x14ac:dyDescent="0.25">
      <c r="B35" s="7">
        <v>32</v>
      </c>
      <c r="C35" s="7">
        <v>82</v>
      </c>
      <c r="D35" s="7">
        <v>34</v>
      </c>
      <c r="E35" s="7">
        <v>39.885306659882502</v>
      </c>
      <c r="F35" s="7">
        <v>1.8433098153855201</v>
      </c>
    </row>
    <row r="36" spans="2:6" x14ac:dyDescent="0.25">
      <c r="B36" s="7">
        <v>33</v>
      </c>
      <c r="C36" s="7">
        <v>34</v>
      </c>
      <c r="D36" s="7">
        <v>35</v>
      </c>
      <c r="E36" s="7">
        <v>36.850615362455301</v>
      </c>
      <c r="F36" s="7">
        <v>2.31280152543922</v>
      </c>
    </row>
    <row r="37" spans="2:6" x14ac:dyDescent="0.25">
      <c r="B37" s="7">
        <v>34</v>
      </c>
      <c r="C37" s="7">
        <v>35</v>
      </c>
      <c r="D37" s="7">
        <v>34</v>
      </c>
      <c r="E37" s="7">
        <v>33.130931495460999</v>
      </c>
      <c r="F37" s="7">
        <v>2.4246681224983102</v>
      </c>
    </row>
    <row r="38" spans="2:6" x14ac:dyDescent="0.25">
      <c r="B38" s="7">
        <v>35</v>
      </c>
      <c r="C38" s="7">
        <v>35</v>
      </c>
      <c r="D38" s="7">
        <v>36</v>
      </c>
      <c r="E38" s="7">
        <v>35.855809705143201</v>
      </c>
      <c r="F38" s="7">
        <v>2.2185777112220801</v>
      </c>
    </row>
    <row r="39" spans="2:6" x14ac:dyDescent="0.25">
      <c r="B39" s="7">
        <v>36</v>
      </c>
      <c r="C39" s="7">
        <v>36</v>
      </c>
      <c r="D39" s="7">
        <v>35</v>
      </c>
      <c r="E39" s="7">
        <v>32.9826846259635</v>
      </c>
      <c r="F39" s="7">
        <v>2.3810842092110498</v>
      </c>
    </row>
    <row r="40" spans="2:6" x14ac:dyDescent="0.25">
      <c r="B40" s="7">
        <v>37</v>
      </c>
      <c r="C40" s="7">
        <v>36</v>
      </c>
      <c r="D40" s="7">
        <v>71</v>
      </c>
      <c r="E40" s="7">
        <v>36.497211725011702</v>
      </c>
      <c r="F40" s="7">
        <v>1.9725948872793999</v>
      </c>
    </row>
    <row r="41" spans="2:6" x14ac:dyDescent="0.25">
      <c r="B41" s="7">
        <v>38</v>
      </c>
      <c r="C41" s="7">
        <v>71</v>
      </c>
      <c r="D41" s="7">
        <v>36</v>
      </c>
      <c r="E41" s="7">
        <v>35.063212191523199</v>
      </c>
      <c r="F41" s="7">
        <v>2.0402341816511802</v>
      </c>
    </row>
    <row r="42" spans="2:6" x14ac:dyDescent="0.25">
      <c r="B42" s="7">
        <v>39</v>
      </c>
      <c r="C42" s="7">
        <v>71</v>
      </c>
      <c r="D42" s="7">
        <v>37</v>
      </c>
      <c r="E42" s="7">
        <v>36.4061987208446</v>
      </c>
      <c r="F42" s="7">
        <v>2.1852687314496499</v>
      </c>
    </row>
    <row r="43" spans="2:6" x14ac:dyDescent="0.25">
      <c r="B43" s="7">
        <v>40</v>
      </c>
      <c r="C43" s="7">
        <v>37</v>
      </c>
      <c r="D43" s="7">
        <v>71</v>
      </c>
      <c r="E43" s="7">
        <v>34.581801853633998</v>
      </c>
      <c r="F43" s="7">
        <v>2.2515207002683901</v>
      </c>
    </row>
    <row r="44" spans="2:6" x14ac:dyDescent="0.25">
      <c r="B44" s="7">
        <v>41</v>
      </c>
      <c r="C44" s="7">
        <v>37</v>
      </c>
      <c r="D44" s="7">
        <v>38</v>
      </c>
      <c r="E44" s="7">
        <v>34.634939593247402</v>
      </c>
      <c r="F44" s="7">
        <v>2.4984024166962802</v>
      </c>
    </row>
    <row r="45" spans="2:6" x14ac:dyDescent="0.25">
      <c r="B45" s="7">
        <v>42</v>
      </c>
      <c r="C45" s="7">
        <v>38</v>
      </c>
      <c r="D45" s="7">
        <v>37</v>
      </c>
      <c r="E45" s="7">
        <v>34.541351373975502</v>
      </c>
      <c r="F45" s="7">
        <v>2.4692987515223699</v>
      </c>
    </row>
    <row r="46" spans="2:6" x14ac:dyDescent="0.25">
      <c r="B46" s="7">
        <v>43</v>
      </c>
      <c r="C46" s="7">
        <v>39</v>
      </c>
      <c r="D46" s="7">
        <v>40</v>
      </c>
      <c r="E46" s="7">
        <v>36.6115767367289</v>
      </c>
      <c r="F46" s="7">
        <v>1.5750004982360899</v>
      </c>
    </row>
    <row r="47" spans="2:6" x14ac:dyDescent="0.25">
      <c r="B47" s="7">
        <v>44</v>
      </c>
      <c r="C47" s="7">
        <v>40</v>
      </c>
      <c r="D47" s="7">
        <v>39</v>
      </c>
      <c r="E47" s="7">
        <v>34.589009468393797</v>
      </c>
      <c r="F47" s="7">
        <v>1.6332699762387199</v>
      </c>
    </row>
    <row r="48" spans="2:6" x14ac:dyDescent="0.25">
      <c r="B48" s="7">
        <v>45</v>
      </c>
      <c r="C48" s="7">
        <v>40</v>
      </c>
      <c r="D48" s="7">
        <v>86</v>
      </c>
      <c r="E48" s="7">
        <v>34.452622951462097</v>
      </c>
      <c r="F48" s="7">
        <v>1.9929905003111501</v>
      </c>
    </row>
    <row r="49" spans="2:6" x14ac:dyDescent="0.25">
      <c r="B49" s="7">
        <v>46</v>
      </c>
      <c r="C49" s="7">
        <v>86</v>
      </c>
      <c r="D49" s="7">
        <v>40</v>
      </c>
      <c r="E49" s="7">
        <v>36.186851742872598</v>
      </c>
      <c r="F49" s="7">
        <v>1.91851953757431</v>
      </c>
    </row>
    <row r="50" spans="2:6" x14ac:dyDescent="0.25">
      <c r="B50" s="7">
        <v>47</v>
      </c>
      <c r="C50" s="7">
        <v>86</v>
      </c>
      <c r="D50" s="7">
        <v>41</v>
      </c>
      <c r="E50" s="7">
        <v>31.381465198731799</v>
      </c>
      <c r="F50" s="7">
        <v>2.2040360638937102</v>
      </c>
    </row>
    <row r="51" spans="2:6" x14ac:dyDescent="0.25">
      <c r="B51" s="7">
        <v>48</v>
      </c>
      <c r="C51" s="7">
        <v>41</v>
      </c>
      <c r="D51" s="7">
        <v>86</v>
      </c>
      <c r="E51" s="7">
        <v>32.574377066869403</v>
      </c>
      <c r="F51" s="7">
        <v>2.0897072100210501</v>
      </c>
    </row>
    <row r="52" spans="2:6" x14ac:dyDescent="0.25">
      <c r="B52" s="7">
        <v>49</v>
      </c>
      <c r="C52" s="7">
        <v>42</v>
      </c>
      <c r="D52" s="7">
        <v>74</v>
      </c>
      <c r="E52" s="7">
        <v>30.789068919558002</v>
      </c>
      <c r="F52" s="7">
        <v>2.7868742942544902</v>
      </c>
    </row>
    <row r="53" spans="2:6" x14ac:dyDescent="0.25">
      <c r="B53" s="7">
        <v>50</v>
      </c>
      <c r="C53" s="7">
        <v>74</v>
      </c>
      <c r="D53" s="7">
        <v>42</v>
      </c>
      <c r="E53" s="7">
        <v>34.539707892960301</v>
      </c>
      <c r="F53" s="7">
        <v>2.6307910671022001</v>
      </c>
    </row>
    <row r="54" spans="2:6" x14ac:dyDescent="0.25">
      <c r="B54" s="7">
        <v>51</v>
      </c>
      <c r="C54" s="7">
        <v>74</v>
      </c>
      <c r="D54" s="7">
        <v>43</v>
      </c>
      <c r="E54" s="7">
        <v>34.099957690945999</v>
      </c>
      <c r="F54" s="7">
        <v>2.1267778898006702</v>
      </c>
    </row>
    <row r="55" spans="2:6" x14ac:dyDescent="0.25">
      <c r="B55" s="7">
        <v>52</v>
      </c>
      <c r="C55" s="7">
        <v>43</v>
      </c>
      <c r="D55" s="7">
        <v>74</v>
      </c>
      <c r="E55" s="7">
        <v>38.799197884320797</v>
      </c>
      <c r="F55" s="7">
        <v>1.9551396667052801</v>
      </c>
    </row>
    <row r="56" spans="2:6" x14ac:dyDescent="0.25">
      <c r="B56" s="7">
        <v>53</v>
      </c>
      <c r="C56" s="7">
        <v>43</v>
      </c>
      <c r="D56" s="7">
        <v>44</v>
      </c>
      <c r="E56" s="7">
        <v>30.621966590348698</v>
      </c>
      <c r="F56" s="7">
        <v>5.4392128072083796</v>
      </c>
    </row>
    <row r="57" spans="2:6" x14ac:dyDescent="0.25">
      <c r="B57" s="7">
        <v>54</v>
      </c>
      <c r="C57" s="7">
        <v>44</v>
      </c>
      <c r="D57" s="7">
        <v>43</v>
      </c>
      <c r="E57" s="7">
        <v>33.669535892415603</v>
      </c>
      <c r="F57" s="7">
        <v>5.03014842233745</v>
      </c>
    </row>
    <row r="58" spans="2:6" x14ac:dyDescent="0.25">
      <c r="B58" s="7">
        <v>55</v>
      </c>
      <c r="C58" s="7">
        <v>44</v>
      </c>
      <c r="D58" s="7">
        <v>45</v>
      </c>
      <c r="E58" s="7">
        <v>29.890816802085499</v>
      </c>
      <c r="F58" s="7">
        <v>6.2505378944930303</v>
      </c>
    </row>
    <row r="59" spans="2:6" x14ac:dyDescent="0.25">
      <c r="B59" s="7">
        <v>56</v>
      </c>
      <c r="C59" s="7">
        <v>45</v>
      </c>
      <c r="D59" s="7">
        <v>44</v>
      </c>
      <c r="E59" s="7">
        <v>32.070372013101597</v>
      </c>
      <c r="F59" s="7">
        <v>5.87633607191444</v>
      </c>
    </row>
    <row r="60" spans="2:6" x14ac:dyDescent="0.25">
      <c r="B60" s="7">
        <v>57</v>
      </c>
      <c r="C60" s="7">
        <v>45</v>
      </c>
      <c r="D60" s="7">
        <v>77</v>
      </c>
      <c r="E60" s="7">
        <v>29.236913315863301</v>
      </c>
      <c r="F60" s="7">
        <v>6.1427629513258504</v>
      </c>
    </row>
    <row r="61" spans="2:6" x14ac:dyDescent="0.25">
      <c r="B61" s="7">
        <v>58</v>
      </c>
      <c r="C61" s="7">
        <v>77</v>
      </c>
      <c r="D61" s="7">
        <v>45</v>
      </c>
      <c r="E61" s="7">
        <v>32.132552070557502</v>
      </c>
      <c r="F61" s="7">
        <v>5.6618506243767097</v>
      </c>
    </row>
    <row r="62" spans="2:6" x14ac:dyDescent="0.25">
      <c r="B62" s="7">
        <v>59</v>
      </c>
      <c r="C62" s="7">
        <v>34</v>
      </c>
      <c r="D62" s="7">
        <v>85</v>
      </c>
      <c r="E62" s="7">
        <v>32.135487335039798</v>
      </c>
      <c r="F62" s="7">
        <v>2.73679278698939</v>
      </c>
    </row>
    <row r="63" spans="2:6" x14ac:dyDescent="0.25">
      <c r="B63" s="7">
        <v>60</v>
      </c>
      <c r="C63" s="7">
        <v>85</v>
      </c>
      <c r="D63" s="7">
        <v>48</v>
      </c>
      <c r="E63" s="7">
        <v>31.7438326334876</v>
      </c>
      <c r="F63" s="7">
        <v>2.5696852427738901</v>
      </c>
    </row>
    <row r="64" spans="2:6" x14ac:dyDescent="0.25">
      <c r="B64" s="7">
        <v>61</v>
      </c>
      <c r="C64" s="7">
        <v>48</v>
      </c>
      <c r="D64" s="7">
        <v>49</v>
      </c>
      <c r="E64" s="7">
        <v>31.2354187666112</v>
      </c>
      <c r="F64" s="7">
        <v>2.8799691728408199</v>
      </c>
    </row>
    <row r="65" spans="2:6" x14ac:dyDescent="0.25">
      <c r="B65" s="7">
        <v>62</v>
      </c>
      <c r="C65" s="7">
        <v>49</v>
      </c>
      <c r="D65" s="7">
        <v>50</v>
      </c>
      <c r="E65" s="7">
        <v>31.213836722548901</v>
      </c>
      <c r="F65" s="7">
        <v>3.8537497050587</v>
      </c>
    </row>
    <row r="66" spans="2:6" x14ac:dyDescent="0.25">
      <c r="B66" s="7">
        <v>63</v>
      </c>
      <c r="C66" s="7">
        <v>50</v>
      </c>
      <c r="D66" s="7">
        <v>51</v>
      </c>
      <c r="E66" s="7">
        <v>31.902000646584401</v>
      </c>
      <c r="F66" s="7">
        <v>5.58370452043863</v>
      </c>
    </row>
    <row r="67" spans="2:6" x14ac:dyDescent="0.25">
      <c r="B67" s="7">
        <v>64</v>
      </c>
      <c r="C67" s="7">
        <v>52</v>
      </c>
      <c r="D67" s="7">
        <v>70</v>
      </c>
      <c r="E67" s="7">
        <v>71.161508369389196</v>
      </c>
      <c r="F67" s="7">
        <v>4.0629182343339796</v>
      </c>
    </row>
    <row r="68" spans="2:6" x14ac:dyDescent="0.25">
      <c r="B68" s="7">
        <v>65</v>
      </c>
      <c r="C68" s="7">
        <v>55</v>
      </c>
      <c r="D68" s="7">
        <v>136</v>
      </c>
      <c r="E68" s="7">
        <v>37.5066160788598</v>
      </c>
      <c r="F68" s="7">
        <v>2.1402482334978199</v>
      </c>
    </row>
    <row r="69" spans="2:6" x14ac:dyDescent="0.25">
      <c r="B69" s="7">
        <v>66</v>
      </c>
      <c r="C69" s="7">
        <v>136</v>
      </c>
      <c r="D69" s="7">
        <v>117</v>
      </c>
      <c r="E69" s="7">
        <v>36.4049787061887</v>
      </c>
      <c r="F69" s="7">
        <v>1.4177445677154601</v>
      </c>
    </row>
    <row r="70" spans="2:6" x14ac:dyDescent="0.25">
      <c r="B70" s="7">
        <v>67</v>
      </c>
      <c r="C70" s="7">
        <v>57</v>
      </c>
      <c r="D70" s="7">
        <v>72</v>
      </c>
      <c r="E70" s="7">
        <v>34.751215571156202</v>
      </c>
      <c r="F70" s="7">
        <v>2.2751842260871902</v>
      </c>
    </row>
    <row r="71" spans="2:6" x14ac:dyDescent="0.25">
      <c r="B71" s="7">
        <v>68</v>
      </c>
      <c r="C71" s="7">
        <v>72</v>
      </c>
      <c r="D71" s="7">
        <v>75</v>
      </c>
      <c r="E71" s="7">
        <v>34.865664620274998</v>
      </c>
      <c r="F71" s="7">
        <v>3.70458645748315</v>
      </c>
    </row>
    <row r="72" spans="2:6" x14ac:dyDescent="0.25">
      <c r="B72" s="7">
        <v>69</v>
      </c>
      <c r="C72" s="7">
        <v>75</v>
      </c>
      <c r="D72" s="7">
        <v>58</v>
      </c>
      <c r="E72" s="7">
        <v>36.2344425205753</v>
      </c>
      <c r="F72" s="7">
        <v>2.5711901581545602</v>
      </c>
    </row>
    <row r="73" spans="2:6" x14ac:dyDescent="0.25">
      <c r="B73" s="7">
        <v>70</v>
      </c>
      <c r="C73" s="7">
        <v>21</v>
      </c>
      <c r="D73" s="7">
        <v>96</v>
      </c>
      <c r="E73" s="7">
        <v>30</v>
      </c>
      <c r="F73" s="7">
        <v>3.3696000000000002</v>
      </c>
    </row>
    <row r="74" spans="2:6" x14ac:dyDescent="0.25">
      <c r="B74" s="7">
        <v>71</v>
      </c>
      <c r="C74" s="7">
        <v>96</v>
      </c>
      <c r="D74" s="7">
        <v>21</v>
      </c>
      <c r="E74" s="7">
        <v>32.823015533587899</v>
      </c>
      <c r="F74" s="7">
        <v>3.3499546723923199</v>
      </c>
    </row>
    <row r="75" spans="2:6" x14ac:dyDescent="0.25">
      <c r="B75" s="7">
        <v>72</v>
      </c>
      <c r="C75" s="7">
        <v>111</v>
      </c>
      <c r="D75" s="7">
        <v>22</v>
      </c>
      <c r="E75" s="7">
        <v>31.512121445481402</v>
      </c>
      <c r="F75" s="7">
        <v>5.3855556604688299</v>
      </c>
    </row>
    <row r="76" spans="2:6" x14ac:dyDescent="0.25">
      <c r="B76" s="7">
        <v>73</v>
      </c>
      <c r="C76" s="7">
        <v>23</v>
      </c>
      <c r="D76" s="7">
        <v>111</v>
      </c>
      <c r="E76" s="7">
        <v>32.439429271956698</v>
      </c>
      <c r="F76" s="7">
        <v>6.1585754744524799</v>
      </c>
    </row>
    <row r="77" spans="2:6" x14ac:dyDescent="0.25">
      <c r="B77" s="7">
        <v>74</v>
      </c>
      <c r="C77" s="7">
        <v>7</v>
      </c>
      <c r="D77" s="7">
        <v>23</v>
      </c>
      <c r="E77" s="7">
        <v>41.461750822265799</v>
      </c>
      <c r="F77" s="7">
        <v>9.1619837523652397</v>
      </c>
    </row>
    <row r="78" spans="2:6" x14ac:dyDescent="0.25">
      <c r="B78" s="7">
        <v>75</v>
      </c>
      <c r="C78" s="7">
        <v>119</v>
      </c>
      <c r="D78" s="7">
        <v>132</v>
      </c>
      <c r="E78" s="7">
        <v>17.781803104954101</v>
      </c>
      <c r="F78" s="7">
        <v>1.8408290885876299</v>
      </c>
    </row>
    <row r="79" spans="2:6" x14ac:dyDescent="0.25">
      <c r="B79" s="7">
        <v>76</v>
      </c>
      <c r="C79" s="7">
        <v>132</v>
      </c>
      <c r="D79" s="7">
        <v>11</v>
      </c>
      <c r="E79" s="7">
        <v>15.184285577989799</v>
      </c>
      <c r="F79" s="7">
        <v>4.2773392755546498</v>
      </c>
    </row>
    <row r="80" spans="2:6" x14ac:dyDescent="0.25">
      <c r="B80" s="7">
        <v>77</v>
      </c>
      <c r="C80" s="7">
        <v>123</v>
      </c>
      <c r="D80" s="7">
        <v>61</v>
      </c>
      <c r="E80" s="7">
        <v>34.939150153465199</v>
      </c>
      <c r="F80" s="7">
        <v>1.93610857235439</v>
      </c>
    </row>
    <row r="81" spans="2:6" x14ac:dyDescent="0.25">
      <c r="B81" s="13">
        <v>78</v>
      </c>
      <c r="C81" s="13">
        <v>61</v>
      </c>
      <c r="D81" s="13">
        <v>135</v>
      </c>
      <c r="E81" s="13">
        <v>35.180719935844699</v>
      </c>
      <c r="F81" s="13">
        <v>1.11642450029188</v>
      </c>
    </row>
    <row r="82" spans="2:6" x14ac:dyDescent="0.25">
      <c r="B82" s="13">
        <v>79</v>
      </c>
      <c r="C82" s="13">
        <v>135</v>
      </c>
      <c r="D82" s="13">
        <v>139</v>
      </c>
      <c r="E82" s="13">
        <v>40.738015926119402</v>
      </c>
      <c r="F82" s="13">
        <v>1.3792060764218701</v>
      </c>
    </row>
    <row r="83" spans="2:6" x14ac:dyDescent="0.25">
      <c r="B83" s="7">
        <v>80</v>
      </c>
      <c r="C83" s="7">
        <v>64</v>
      </c>
      <c r="D83" s="7">
        <v>89</v>
      </c>
      <c r="E83" s="7">
        <v>30</v>
      </c>
      <c r="F83" s="7">
        <v>5.3015999999999996</v>
      </c>
    </row>
    <row r="84" spans="2:6" x14ac:dyDescent="0.25">
      <c r="B84" s="7">
        <v>81</v>
      </c>
      <c r="C84" s="7">
        <v>89</v>
      </c>
      <c r="D84" s="7">
        <v>64</v>
      </c>
      <c r="E84" s="7">
        <v>30</v>
      </c>
      <c r="F84" s="7">
        <v>5.3015999999999996</v>
      </c>
    </row>
    <row r="85" spans="2:6" x14ac:dyDescent="0.25">
      <c r="B85" s="7">
        <v>82</v>
      </c>
      <c r="C85" s="7">
        <v>89</v>
      </c>
      <c r="D85" s="7">
        <v>65</v>
      </c>
      <c r="E85" s="7">
        <v>30</v>
      </c>
      <c r="F85" s="7">
        <v>9.06</v>
      </c>
    </row>
    <row r="86" spans="2:6" x14ac:dyDescent="0.25">
      <c r="B86" s="7">
        <v>83</v>
      </c>
      <c r="C86" s="7">
        <v>65</v>
      </c>
      <c r="D86" s="7">
        <v>89</v>
      </c>
      <c r="E86" s="7">
        <v>30</v>
      </c>
      <c r="F86" s="7">
        <v>9.06</v>
      </c>
    </row>
    <row r="87" spans="2:6" x14ac:dyDescent="0.25">
      <c r="B87" s="7">
        <v>84</v>
      </c>
      <c r="C87" s="7">
        <v>63</v>
      </c>
      <c r="D87" s="7">
        <v>58</v>
      </c>
      <c r="E87" s="7">
        <v>130</v>
      </c>
      <c r="F87" s="7">
        <v>4.7129538461538498</v>
      </c>
    </row>
    <row r="88" spans="2:6" x14ac:dyDescent="0.25">
      <c r="B88" s="7">
        <v>85</v>
      </c>
      <c r="C88" s="7">
        <v>3</v>
      </c>
      <c r="D88" s="7">
        <v>114</v>
      </c>
      <c r="E88" s="7">
        <v>30.067333004517899</v>
      </c>
      <c r="F88" s="7">
        <v>5.9249722258252104</v>
      </c>
    </row>
    <row r="89" spans="2:6" x14ac:dyDescent="0.25">
      <c r="B89" s="7">
        <v>86</v>
      </c>
      <c r="C89" s="7">
        <v>114</v>
      </c>
      <c r="D89" s="7">
        <v>95</v>
      </c>
      <c r="E89" s="7">
        <v>30.1902485918894</v>
      </c>
      <c r="F89" s="7">
        <v>5.4503843007506703</v>
      </c>
    </row>
    <row r="90" spans="2:6" x14ac:dyDescent="0.25">
      <c r="B90" s="7">
        <v>87</v>
      </c>
      <c r="C90" s="7">
        <v>95</v>
      </c>
      <c r="D90" s="7">
        <v>69</v>
      </c>
      <c r="E90" s="7">
        <v>30.167762485961202</v>
      </c>
      <c r="F90" s="7">
        <v>10.4957549562212</v>
      </c>
    </row>
    <row r="91" spans="2:6" x14ac:dyDescent="0.25">
      <c r="B91" s="13">
        <v>88</v>
      </c>
      <c r="C91" s="13">
        <v>127</v>
      </c>
      <c r="D91" s="13">
        <v>128</v>
      </c>
      <c r="E91" s="13">
        <v>25.660347576393001</v>
      </c>
      <c r="F91" s="13">
        <v>1.14930906358143</v>
      </c>
    </row>
    <row r="92" spans="2:6" x14ac:dyDescent="0.25">
      <c r="B92" s="13">
        <v>89</v>
      </c>
      <c r="C92" s="13">
        <v>128</v>
      </c>
      <c r="D92" s="13">
        <v>4</v>
      </c>
      <c r="E92" s="13">
        <v>36.535354008411304</v>
      </c>
      <c r="F92" s="13">
        <v>2.17296474163994</v>
      </c>
    </row>
    <row r="93" spans="2:6" x14ac:dyDescent="0.25">
      <c r="B93" s="10">
        <v>90</v>
      </c>
      <c r="C93" s="10">
        <v>5</v>
      </c>
      <c r="D93" s="10">
        <v>6</v>
      </c>
      <c r="E93" s="10">
        <v>5.9492213595089503</v>
      </c>
      <c r="F93" s="10">
        <v>20.382319548347201</v>
      </c>
    </row>
    <row r="94" spans="2:6" x14ac:dyDescent="0.25">
      <c r="B94" s="7">
        <v>91</v>
      </c>
      <c r="C94" s="7">
        <v>4</v>
      </c>
      <c r="D94" s="7">
        <v>26</v>
      </c>
      <c r="E94" s="7">
        <v>34.460807345228702</v>
      </c>
      <c r="F94" s="7">
        <v>6.4380495049005999</v>
      </c>
    </row>
    <row r="95" spans="2:6" x14ac:dyDescent="0.25">
      <c r="B95" s="10">
        <v>92</v>
      </c>
      <c r="C95" s="10">
        <v>26</v>
      </c>
      <c r="D95" s="10">
        <v>4</v>
      </c>
      <c r="E95" s="10">
        <v>6.4352077820894404</v>
      </c>
      <c r="F95" s="10">
        <v>29.1939009007408</v>
      </c>
    </row>
    <row r="96" spans="2:6" x14ac:dyDescent="0.25">
      <c r="B96" s="7">
        <v>93</v>
      </c>
      <c r="C96" s="7">
        <v>26</v>
      </c>
      <c r="D96" s="7">
        <v>91</v>
      </c>
      <c r="E96" s="7">
        <v>34.258488251969197</v>
      </c>
      <c r="F96" s="7">
        <v>1.77159228828987</v>
      </c>
    </row>
    <row r="97" spans="2:6" x14ac:dyDescent="0.25">
      <c r="B97" s="10">
        <v>94</v>
      </c>
      <c r="C97" s="10">
        <v>91</v>
      </c>
      <c r="D97" s="10">
        <v>26</v>
      </c>
      <c r="E97" s="10">
        <v>6.1222833364574196</v>
      </c>
      <c r="F97" s="10">
        <v>9.8706280608829999</v>
      </c>
    </row>
    <row r="98" spans="2:6" x14ac:dyDescent="0.25">
      <c r="B98" s="7">
        <v>95</v>
      </c>
      <c r="C98" s="7">
        <v>112</v>
      </c>
      <c r="D98" s="7">
        <v>108</v>
      </c>
      <c r="E98" s="7">
        <v>24.457678812588401</v>
      </c>
      <c r="F98" s="7">
        <v>1.0973966719781001</v>
      </c>
    </row>
    <row r="99" spans="2:6" x14ac:dyDescent="0.25">
      <c r="B99" s="7">
        <v>96</v>
      </c>
      <c r="C99" s="7">
        <v>108</v>
      </c>
      <c r="D99" s="7">
        <v>112</v>
      </c>
      <c r="E99" s="7">
        <v>4.0328787299267201</v>
      </c>
      <c r="F99" s="7">
        <v>8.4638807052524303</v>
      </c>
    </row>
    <row r="100" spans="2:6" x14ac:dyDescent="0.25">
      <c r="B100" s="7">
        <v>97</v>
      </c>
      <c r="C100" s="7">
        <v>3</v>
      </c>
      <c r="D100" s="7">
        <v>66</v>
      </c>
      <c r="E100" s="7">
        <v>31.959496389638002</v>
      </c>
      <c r="F100" s="7">
        <v>8.2783327384787402</v>
      </c>
    </row>
    <row r="101" spans="2:6" x14ac:dyDescent="0.25">
      <c r="B101" s="7">
        <v>98</v>
      </c>
      <c r="C101" s="7">
        <v>66</v>
      </c>
      <c r="D101" s="7">
        <v>3</v>
      </c>
      <c r="E101" s="7">
        <v>3.74158849169828</v>
      </c>
      <c r="F101" s="7">
        <v>68.519278414833906</v>
      </c>
    </row>
    <row r="102" spans="2:6" x14ac:dyDescent="0.25">
      <c r="B102" s="7">
        <v>99</v>
      </c>
      <c r="C102" s="7">
        <v>66</v>
      </c>
      <c r="D102" s="7">
        <v>2</v>
      </c>
      <c r="E102" s="7">
        <v>19.842023362488199</v>
      </c>
      <c r="F102" s="7">
        <v>19.379687695414901</v>
      </c>
    </row>
    <row r="103" spans="2:6" x14ac:dyDescent="0.25">
      <c r="B103" s="7">
        <v>100</v>
      </c>
      <c r="C103" s="7">
        <v>2</v>
      </c>
      <c r="D103" s="7">
        <v>66</v>
      </c>
      <c r="E103" s="7">
        <v>3.3004173321427799</v>
      </c>
      <c r="F103" s="7">
        <v>57.554919816355202</v>
      </c>
    </row>
    <row r="104" spans="2:6" x14ac:dyDescent="0.25">
      <c r="B104" s="7">
        <v>101</v>
      </c>
      <c r="C104" s="7">
        <v>90</v>
      </c>
      <c r="D104" s="7">
        <v>25</v>
      </c>
      <c r="E104" s="7">
        <v>30</v>
      </c>
      <c r="F104" s="7">
        <v>15.635999999999999</v>
      </c>
    </row>
    <row r="105" spans="2:6" x14ac:dyDescent="0.25">
      <c r="B105" s="7">
        <v>102</v>
      </c>
      <c r="C105" s="7">
        <v>25</v>
      </c>
      <c r="D105" s="7">
        <v>90</v>
      </c>
      <c r="E105" s="7">
        <v>30</v>
      </c>
      <c r="F105" s="7">
        <v>15.635999999999999</v>
      </c>
    </row>
    <row r="106" spans="2:6" x14ac:dyDescent="0.25">
      <c r="B106" s="7">
        <v>103</v>
      </c>
      <c r="C106" s="7">
        <v>94</v>
      </c>
      <c r="D106" s="7">
        <v>93</v>
      </c>
      <c r="E106" s="7">
        <v>8.6231624834199891</v>
      </c>
      <c r="F106" s="7">
        <v>14.0553061255029</v>
      </c>
    </row>
    <row r="107" spans="2:6" x14ac:dyDescent="0.25">
      <c r="B107" s="7">
        <v>104</v>
      </c>
      <c r="C107" s="7">
        <v>93</v>
      </c>
      <c r="D107" s="7">
        <v>2</v>
      </c>
      <c r="E107" s="7">
        <v>4.4662127861083896</v>
      </c>
      <c r="F107" s="7">
        <v>26.742603866436401</v>
      </c>
    </row>
    <row r="108" spans="2:6" x14ac:dyDescent="0.25">
      <c r="B108" s="7">
        <v>105</v>
      </c>
      <c r="C108" s="7">
        <v>105</v>
      </c>
      <c r="D108" s="7">
        <v>91</v>
      </c>
      <c r="E108" s="7">
        <v>0.87074590096082505</v>
      </c>
      <c r="F108" s="7">
        <v>459.42602128100799</v>
      </c>
    </row>
    <row r="109" spans="2:6" x14ac:dyDescent="0.25">
      <c r="B109" s="7">
        <v>106</v>
      </c>
      <c r="C109" s="7">
        <v>105</v>
      </c>
      <c r="D109" s="7">
        <v>99</v>
      </c>
      <c r="E109" s="7">
        <v>30</v>
      </c>
      <c r="F109" s="7">
        <v>13.9068</v>
      </c>
    </row>
    <row r="110" spans="2:6" x14ac:dyDescent="0.25">
      <c r="B110" s="7">
        <v>107</v>
      </c>
      <c r="C110" s="7">
        <v>99</v>
      </c>
      <c r="D110" s="7">
        <v>105</v>
      </c>
      <c r="E110" s="7">
        <v>0.90037338347254503</v>
      </c>
      <c r="F110" s="7">
        <v>467.63564283325201</v>
      </c>
    </row>
    <row r="111" spans="2:6" x14ac:dyDescent="0.25">
      <c r="B111" s="7">
        <v>108</v>
      </c>
      <c r="C111" s="7">
        <v>99</v>
      </c>
      <c r="D111" s="7">
        <v>144</v>
      </c>
      <c r="E111" s="7">
        <v>30</v>
      </c>
      <c r="F111" s="7">
        <v>2.85</v>
      </c>
    </row>
    <row r="112" spans="2:6" x14ac:dyDescent="0.25">
      <c r="B112" s="7">
        <v>109</v>
      </c>
      <c r="C112" s="7">
        <v>144</v>
      </c>
      <c r="D112" s="7">
        <v>99</v>
      </c>
      <c r="E112" s="7">
        <v>30</v>
      </c>
      <c r="F112" s="7">
        <v>2.85</v>
      </c>
    </row>
    <row r="113" spans="2:6" x14ac:dyDescent="0.25">
      <c r="B113" s="7">
        <v>110</v>
      </c>
      <c r="C113" s="7">
        <v>144</v>
      </c>
      <c r="D113" s="7">
        <v>98</v>
      </c>
      <c r="E113" s="7">
        <v>30</v>
      </c>
      <c r="F113" s="7">
        <v>4.2960000000000003</v>
      </c>
    </row>
    <row r="114" spans="2:6" x14ac:dyDescent="0.25">
      <c r="B114" s="7">
        <v>111</v>
      </c>
      <c r="C114" s="7">
        <v>98</v>
      </c>
      <c r="D114" s="7">
        <v>144</v>
      </c>
      <c r="E114" s="7">
        <v>30</v>
      </c>
      <c r="F114" s="7">
        <v>4.2960000000000003</v>
      </c>
    </row>
    <row r="115" spans="2:6" x14ac:dyDescent="0.25">
      <c r="B115" s="7">
        <v>112</v>
      </c>
      <c r="C115" s="7">
        <v>98</v>
      </c>
      <c r="D115" s="7">
        <v>97</v>
      </c>
      <c r="E115" s="7">
        <v>30</v>
      </c>
      <c r="F115" s="7">
        <v>5.0819999999999999</v>
      </c>
    </row>
    <row r="116" spans="2:6" x14ac:dyDescent="0.25">
      <c r="B116" s="7">
        <v>113</v>
      </c>
      <c r="C116" s="7">
        <v>97</v>
      </c>
      <c r="D116" s="7">
        <v>98</v>
      </c>
      <c r="E116" s="7">
        <v>30</v>
      </c>
      <c r="F116" s="7">
        <v>5.0819999999999999</v>
      </c>
    </row>
    <row r="117" spans="2:6" x14ac:dyDescent="0.25">
      <c r="B117" s="7">
        <v>114</v>
      </c>
      <c r="C117" s="7">
        <v>104</v>
      </c>
      <c r="D117" s="7">
        <v>101</v>
      </c>
      <c r="E117" s="7">
        <v>30.007536505411</v>
      </c>
      <c r="F117" s="7">
        <v>5.4044133402506498</v>
      </c>
    </row>
    <row r="118" spans="2:6" x14ac:dyDescent="0.25">
      <c r="B118" s="7">
        <v>115</v>
      </c>
      <c r="C118" s="7">
        <v>101</v>
      </c>
      <c r="D118" s="7">
        <v>104</v>
      </c>
      <c r="E118" s="7">
        <v>30.739360816218699</v>
      </c>
      <c r="F118" s="7">
        <v>5.3846891793823204</v>
      </c>
    </row>
    <row r="119" spans="2:6" x14ac:dyDescent="0.25">
      <c r="B119" s="7">
        <v>116</v>
      </c>
      <c r="C119" s="7">
        <v>106</v>
      </c>
      <c r="D119" s="7">
        <v>107</v>
      </c>
      <c r="E119" s="7">
        <v>30.492188406896201</v>
      </c>
      <c r="F119" s="7">
        <v>4.1367357067871096</v>
      </c>
    </row>
    <row r="120" spans="2:6" x14ac:dyDescent="0.25">
      <c r="B120" s="7">
        <v>117</v>
      </c>
      <c r="C120" s="7">
        <v>107</v>
      </c>
      <c r="D120" s="7">
        <v>106</v>
      </c>
      <c r="E120" s="7">
        <v>29.3351734101354</v>
      </c>
      <c r="F120" s="7">
        <v>4.5477572048632302</v>
      </c>
    </row>
    <row r="121" spans="2:6" x14ac:dyDescent="0.25">
      <c r="B121" s="7">
        <v>118</v>
      </c>
      <c r="C121" s="7">
        <v>109</v>
      </c>
      <c r="D121" s="7">
        <v>110</v>
      </c>
      <c r="E121" s="7">
        <v>29.9434677078067</v>
      </c>
      <c r="F121" s="7">
        <v>7.24682662760417</v>
      </c>
    </row>
    <row r="122" spans="2:6" x14ac:dyDescent="0.25">
      <c r="B122" s="7">
        <v>119</v>
      </c>
      <c r="C122" s="7">
        <v>110</v>
      </c>
      <c r="D122" s="7">
        <v>109</v>
      </c>
      <c r="E122" s="7">
        <v>29.792925284254</v>
      </c>
      <c r="F122" s="7">
        <v>8.1875126692708307</v>
      </c>
    </row>
    <row r="123" spans="2:6" x14ac:dyDescent="0.25">
      <c r="B123" s="7">
        <v>120</v>
      </c>
      <c r="C123" s="7">
        <v>112</v>
      </c>
      <c r="D123" s="7">
        <v>113</v>
      </c>
      <c r="E123" s="7">
        <v>30</v>
      </c>
      <c r="F123" s="7">
        <v>28.288799999999998</v>
      </c>
    </row>
    <row r="124" spans="2:6" x14ac:dyDescent="0.25">
      <c r="B124" s="7">
        <v>121</v>
      </c>
      <c r="C124" s="7">
        <v>113</v>
      </c>
      <c r="D124" s="7">
        <v>112</v>
      </c>
      <c r="E124" s="7">
        <v>27.0685301111955</v>
      </c>
      <c r="F124" s="7">
        <v>54.334448843790703</v>
      </c>
    </row>
    <row r="125" spans="2:6" x14ac:dyDescent="0.25">
      <c r="B125" s="7">
        <v>122</v>
      </c>
      <c r="C125" s="7">
        <v>142</v>
      </c>
      <c r="D125" s="7">
        <v>52</v>
      </c>
      <c r="E125" s="7">
        <v>49.163402012385603</v>
      </c>
      <c r="F125" s="7">
        <v>2.0983326930466801</v>
      </c>
    </row>
    <row r="126" spans="2:6" x14ac:dyDescent="0.25">
      <c r="B126" s="7">
        <v>123</v>
      </c>
      <c r="C126" s="7">
        <v>143</v>
      </c>
      <c r="D126" s="7">
        <v>53</v>
      </c>
      <c r="E126" s="7">
        <v>33.007314849546603</v>
      </c>
      <c r="F126" s="7">
        <v>1.6528595778464299</v>
      </c>
    </row>
    <row r="127" spans="2:6" x14ac:dyDescent="0.25">
      <c r="B127" s="7">
        <v>124</v>
      </c>
      <c r="C127" s="7">
        <v>54</v>
      </c>
      <c r="D127" s="7">
        <v>62</v>
      </c>
      <c r="E127" s="7">
        <v>31.458112972975499</v>
      </c>
      <c r="F127" s="7">
        <v>4.0220274467751098</v>
      </c>
    </row>
    <row r="128" spans="2:6" x14ac:dyDescent="0.25">
      <c r="B128" s="7">
        <v>125</v>
      </c>
      <c r="C128" s="7">
        <v>62</v>
      </c>
      <c r="D128" s="7">
        <v>73</v>
      </c>
      <c r="E128" s="7">
        <v>29.046795374569299</v>
      </c>
      <c r="F128" s="7">
        <v>6.42312893301788</v>
      </c>
    </row>
    <row r="129" spans="2:6" x14ac:dyDescent="0.25">
      <c r="B129" s="7">
        <v>126</v>
      </c>
      <c r="C129" s="7">
        <v>2</v>
      </c>
      <c r="D129" s="7">
        <v>92</v>
      </c>
      <c r="E129" s="7">
        <v>31.925550468868199</v>
      </c>
      <c r="F129" s="7">
        <v>1.75063897115704</v>
      </c>
    </row>
    <row r="130" spans="2:6" x14ac:dyDescent="0.25">
      <c r="B130" s="7">
        <v>127</v>
      </c>
      <c r="C130" s="7">
        <v>116</v>
      </c>
      <c r="D130" s="7">
        <v>24</v>
      </c>
      <c r="E130" s="7">
        <v>53.857756276930097</v>
      </c>
      <c r="F130" s="7">
        <v>5.45023122988413</v>
      </c>
    </row>
    <row r="131" spans="2:6" x14ac:dyDescent="0.25">
      <c r="B131" s="7">
        <v>128</v>
      </c>
      <c r="C131" s="7">
        <v>115</v>
      </c>
      <c r="D131" s="7">
        <v>90</v>
      </c>
      <c r="E131" s="7">
        <v>3.0629775232938501</v>
      </c>
      <c r="F131" s="7">
        <v>200.33333208093799</v>
      </c>
    </row>
    <row r="132" spans="2:6" x14ac:dyDescent="0.25">
      <c r="B132" s="13">
        <v>129</v>
      </c>
      <c r="C132" s="13">
        <v>55</v>
      </c>
      <c r="D132" s="13">
        <v>46</v>
      </c>
      <c r="E132" s="13">
        <v>28.639837972055499</v>
      </c>
      <c r="F132" s="13">
        <v>1.13204508529382</v>
      </c>
    </row>
    <row r="133" spans="2:6" x14ac:dyDescent="0.25">
      <c r="B133" s="7">
        <v>130</v>
      </c>
      <c r="C133" s="7">
        <v>46</v>
      </c>
      <c r="D133" s="7">
        <v>55</v>
      </c>
      <c r="E133" s="7">
        <v>26.376909507651501</v>
      </c>
      <c r="F133" s="7">
        <v>1.45930410169626</v>
      </c>
    </row>
    <row r="134" spans="2:6" x14ac:dyDescent="0.25">
      <c r="B134" s="13">
        <v>131</v>
      </c>
      <c r="C134" s="13">
        <v>141</v>
      </c>
      <c r="D134" s="13">
        <v>61</v>
      </c>
      <c r="E134" s="13">
        <v>30.075887397898999</v>
      </c>
      <c r="F134" s="13">
        <v>1.0495295946124701</v>
      </c>
    </row>
    <row r="135" spans="2:6" x14ac:dyDescent="0.25">
      <c r="B135" s="7">
        <v>132</v>
      </c>
      <c r="C135" s="7">
        <v>61</v>
      </c>
      <c r="D135" s="7">
        <v>141</v>
      </c>
      <c r="E135" s="7">
        <v>29.070011627719101</v>
      </c>
      <c r="F135" s="7">
        <v>1.14959484270032</v>
      </c>
    </row>
    <row r="136" spans="2:6" x14ac:dyDescent="0.25">
      <c r="B136" s="7">
        <v>133</v>
      </c>
      <c r="C136" s="7">
        <v>91</v>
      </c>
      <c r="D136" s="7">
        <v>112</v>
      </c>
      <c r="E136" s="7">
        <v>33.6135313794409</v>
      </c>
      <c r="F136" s="7">
        <v>11.2613212560422</v>
      </c>
    </row>
    <row r="137" spans="2:6" x14ac:dyDescent="0.25">
      <c r="B137" s="7">
        <v>134</v>
      </c>
      <c r="C137" s="7">
        <v>112</v>
      </c>
      <c r="D137" s="7">
        <v>91</v>
      </c>
      <c r="E137" s="7">
        <v>4.1027146699750796</v>
      </c>
      <c r="F137" s="7">
        <v>89.738760967070206</v>
      </c>
    </row>
    <row r="138" spans="2:6" x14ac:dyDescent="0.25">
      <c r="B138" s="7">
        <v>135</v>
      </c>
      <c r="C138" s="7">
        <v>109</v>
      </c>
      <c r="D138" s="7">
        <v>103</v>
      </c>
      <c r="E138" s="7">
        <v>22.3781328247514</v>
      </c>
      <c r="F138" s="7">
        <v>69.113804085286503</v>
      </c>
    </row>
    <row r="139" spans="2:6" x14ac:dyDescent="0.25">
      <c r="B139" s="7">
        <v>136</v>
      </c>
      <c r="C139" s="7">
        <v>103</v>
      </c>
      <c r="D139" s="7">
        <v>109</v>
      </c>
      <c r="E139" s="7">
        <v>29.895825877773401</v>
      </c>
      <c r="F139" s="7">
        <v>13.4277100911458</v>
      </c>
    </row>
    <row r="140" spans="2:6" x14ac:dyDescent="0.25">
      <c r="B140" s="7">
        <v>137</v>
      </c>
      <c r="C140" s="7">
        <v>108</v>
      </c>
      <c r="D140" s="7">
        <v>103</v>
      </c>
      <c r="E140" s="7">
        <v>34.099298149424897</v>
      </c>
      <c r="F140" s="7">
        <v>6.0014150046096502</v>
      </c>
    </row>
    <row r="141" spans="2:6" x14ac:dyDescent="0.25">
      <c r="B141" s="7">
        <v>138</v>
      </c>
      <c r="C141" s="7">
        <v>103</v>
      </c>
      <c r="D141" s="7">
        <v>108</v>
      </c>
      <c r="E141" s="7">
        <v>3.9075586065751899</v>
      </c>
      <c r="F141" s="7">
        <v>50.360237838367098</v>
      </c>
    </row>
    <row r="142" spans="2:6" x14ac:dyDescent="0.25">
      <c r="B142" s="7">
        <v>139</v>
      </c>
      <c r="C142" s="7">
        <v>92</v>
      </c>
      <c r="D142" s="7">
        <v>1</v>
      </c>
      <c r="E142" s="7">
        <v>19.874639317420499</v>
      </c>
      <c r="F142" s="7">
        <v>5.2752072593563799</v>
      </c>
    </row>
    <row r="143" spans="2:6" x14ac:dyDescent="0.25">
      <c r="B143" s="7">
        <v>140</v>
      </c>
      <c r="C143" s="7">
        <v>146</v>
      </c>
      <c r="D143" s="7">
        <v>59</v>
      </c>
      <c r="E143" s="7">
        <v>30</v>
      </c>
      <c r="F143" s="7">
        <v>20.0364</v>
      </c>
    </row>
    <row r="144" spans="2:6" x14ac:dyDescent="0.25">
      <c r="B144" s="7">
        <v>141</v>
      </c>
      <c r="C144" s="7">
        <v>59</v>
      </c>
      <c r="D144" s="7">
        <v>146</v>
      </c>
      <c r="E144" s="7">
        <v>27.532871047509101</v>
      </c>
      <c r="F144" s="7">
        <v>22.905266575957199</v>
      </c>
    </row>
    <row r="145" spans="2:6" x14ac:dyDescent="0.25">
      <c r="B145" s="10">
        <v>142</v>
      </c>
      <c r="C145" s="10">
        <v>8</v>
      </c>
      <c r="D145" s="10">
        <v>120</v>
      </c>
      <c r="E145" s="10">
        <v>33.010765359013803</v>
      </c>
      <c r="F145" s="10">
        <v>2.8095875554065199</v>
      </c>
    </row>
    <row r="146" spans="2:6" x14ac:dyDescent="0.25">
      <c r="B146" s="7">
        <v>143</v>
      </c>
      <c r="C146" s="7">
        <v>108</v>
      </c>
      <c r="D146" s="7">
        <v>102</v>
      </c>
      <c r="E146" s="7">
        <v>30.613709987876099</v>
      </c>
      <c r="F146" s="7">
        <v>2.8400887369791699</v>
      </c>
    </row>
    <row r="147" spans="2:6" x14ac:dyDescent="0.25">
      <c r="B147" s="7">
        <v>144</v>
      </c>
      <c r="C147" s="7">
        <v>102</v>
      </c>
      <c r="D147" s="7">
        <v>108</v>
      </c>
      <c r="E147" s="7">
        <v>15.2738678589954</v>
      </c>
      <c r="F147" s="7">
        <v>88.740685736412999</v>
      </c>
    </row>
    <row r="148" spans="2:6" x14ac:dyDescent="0.25">
      <c r="B148" s="7">
        <v>145</v>
      </c>
      <c r="C148" s="7">
        <v>102</v>
      </c>
      <c r="D148" s="7">
        <v>104</v>
      </c>
      <c r="E148" s="7">
        <v>30.402059168440601</v>
      </c>
      <c r="F148" s="7">
        <v>2.8593216182454402</v>
      </c>
    </row>
    <row r="149" spans="2:6" x14ac:dyDescent="0.25">
      <c r="B149" s="7">
        <v>146</v>
      </c>
      <c r="C149" s="7">
        <v>104</v>
      </c>
      <c r="D149" s="7">
        <v>102</v>
      </c>
      <c r="E149" s="7">
        <v>30.2110182251777</v>
      </c>
      <c r="F149" s="7">
        <v>3.3566845617930099</v>
      </c>
    </row>
    <row r="150" spans="2:6" x14ac:dyDescent="0.25">
      <c r="B150" s="7">
        <v>147</v>
      </c>
      <c r="C150" s="7">
        <v>101</v>
      </c>
      <c r="D150" s="7">
        <v>100</v>
      </c>
      <c r="E150" s="7">
        <v>30.393699554658902</v>
      </c>
      <c r="F150" s="7">
        <v>8.7680103226725201</v>
      </c>
    </row>
    <row r="151" spans="2:6" x14ac:dyDescent="0.25">
      <c r="B151" s="7">
        <v>148</v>
      </c>
      <c r="C151" s="7">
        <v>100</v>
      </c>
      <c r="D151" s="7">
        <v>101</v>
      </c>
      <c r="E151" s="7">
        <v>30.397301712091799</v>
      </c>
      <c r="F151" s="7">
        <v>8.9857314579455103</v>
      </c>
    </row>
    <row r="152" spans="2:6" x14ac:dyDescent="0.25">
      <c r="B152" s="7">
        <v>149</v>
      </c>
      <c r="C152" s="7">
        <v>100</v>
      </c>
      <c r="D152" s="7">
        <v>106</v>
      </c>
      <c r="E152" s="7">
        <v>30.3118100766015</v>
      </c>
      <c r="F152" s="7">
        <v>3.2271897391764299</v>
      </c>
    </row>
    <row r="153" spans="2:6" x14ac:dyDescent="0.25">
      <c r="B153" s="7">
        <v>150</v>
      </c>
      <c r="C153" s="7">
        <v>106</v>
      </c>
      <c r="D153" s="7">
        <v>100</v>
      </c>
      <c r="E153" s="7">
        <v>30.395800581745799</v>
      </c>
      <c r="F153" s="7">
        <v>3.4089407614771501</v>
      </c>
    </row>
    <row r="154" spans="2:6" x14ac:dyDescent="0.25">
      <c r="B154" s="7">
        <v>151</v>
      </c>
      <c r="C154" s="7">
        <v>90</v>
      </c>
      <c r="D154" s="7">
        <v>94</v>
      </c>
      <c r="E154" s="7">
        <v>5.64195186749836</v>
      </c>
      <c r="F154" s="7">
        <v>116.671733003393</v>
      </c>
    </row>
    <row r="155" spans="2:6" x14ac:dyDescent="0.25">
      <c r="B155" s="7">
        <v>152</v>
      </c>
      <c r="C155" s="7">
        <v>94</v>
      </c>
      <c r="D155" s="7">
        <v>1</v>
      </c>
      <c r="E155" s="7">
        <v>44.8550797228188</v>
      </c>
      <c r="F155" s="7">
        <v>4.6107410345678996</v>
      </c>
    </row>
    <row r="156" spans="2:6" x14ac:dyDescent="0.25">
      <c r="B156" s="7">
        <v>153</v>
      </c>
      <c r="C156" s="7">
        <v>1</v>
      </c>
      <c r="D156" s="7">
        <v>116</v>
      </c>
      <c r="E156" s="7">
        <v>48.081596116086899</v>
      </c>
      <c r="F156" s="7">
        <v>8.0580923629817303</v>
      </c>
    </row>
    <row r="157" spans="2:6" x14ac:dyDescent="0.25">
      <c r="B157" s="10">
        <v>154</v>
      </c>
      <c r="C157" s="10">
        <v>4</v>
      </c>
      <c r="D157" s="10">
        <v>5</v>
      </c>
      <c r="E157" s="10">
        <v>6.8684724009203197</v>
      </c>
      <c r="F157" s="10">
        <v>19.139184408972401</v>
      </c>
    </row>
    <row r="158" spans="2:6" x14ac:dyDescent="0.25">
      <c r="B158" s="7">
        <v>155</v>
      </c>
      <c r="C158" s="7">
        <v>3</v>
      </c>
      <c r="D158" s="7">
        <v>103</v>
      </c>
      <c r="E158" s="7">
        <v>3.8081812618421398</v>
      </c>
      <c r="F158" s="7">
        <v>162.50954127437601</v>
      </c>
    </row>
    <row r="159" spans="2:6" x14ac:dyDescent="0.25">
      <c r="B159" s="7">
        <v>156</v>
      </c>
      <c r="C159" s="7">
        <v>103</v>
      </c>
      <c r="D159" s="7">
        <v>3</v>
      </c>
      <c r="E159" s="7">
        <v>31.754240224197002</v>
      </c>
      <c r="F159" s="7">
        <v>20.322644318972799</v>
      </c>
    </row>
    <row r="160" spans="2:6" x14ac:dyDescent="0.25">
      <c r="B160" s="7">
        <v>157</v>
      </c>
      <c r="C160" s="7">
        <v>67</v>
      </c>
      <c r="D160" s="7">
        <v>51</v>
      </c>
      <c r="E160" s="7">
        <v>130</v>
      </c>
      <c r="F160" s="7">
        <v>5.9663076923076899</v>
      </c>
    </row>
    <row r="161" spans="2:6" x14ac:dyDescent="0.25">
      <c r="B161" s="7">
        <v>158</v>
      </c>
      <c r="C161" s="7">
        <v>83</v>
      </c>
      <c r="D161" s="7">
        <v>67</v>
      </c>
      <c r="E161" s="7">
        <v>107.48835714318</v>
      </c>
      <c r="F161" s="7">
        <v>3.5858632068477498</v>
      </c>
    </row>
    <row r="162" spans="2:6" x14ac:dyDescent="0.25">
      <c r="B162" s="7">
        <v>159</v>
      </c>
      <c r="C162" s="7">
        <v>81</v>
      </c>
      <c r="D162" s="7">
        <v>83</v>
      </c>
      <c r="E162" s="7">
        <v>99.2247609909262</v>
      </c>
      <c r="F162" s="7">
        <v>3.2160971309308</v>
      </c>
    </row>
    <row r="163" spans="2:6" x14ac:dyDescent="0.25">
      <c r="B163" s="7">
        <v>160</v>
      </c>
      <c r="C163" s="7">
        <v>68</v>
      </c>
      <c r="D163" s="7">
        <v>87</v>
      </c>
      <c r="E163" s="7">
        <v>84.4971491424715</v>
      </c>
      <c r="F163" s="7">
        <v>7.73021536669438</v>
      </c>
    </row>
    <row r="164" spans="2:6" x14ac:dyDescent="0.25">
      <c r="B164" s="7">
        <v>161</v>
      </c>
      <c r="C164" s="7">
        <v>58</v>
      </c>
      <c r="D164" s="7">
        <v>68</v>
      </c>
      <c r="E164" s="7">
        <v>48.766780550744201</v>
      </c>
      <c r="F164" s="7">
        <v>3.5812884695253899</v>
      </c>
    </row>
    <row r="165" spans="2:6" x14ac:dyDescent="0.25">
      <c r="B165" s="7">
        <v>162</v>
      </c>
      <c r="C165" s="7">
        <v>51</v>
      </c>
      <c r="D165" s="7">
        <v>84</v>
      </c>
      <c r="E165" s="7">
        <v>63.788568998118897</v>
      </c>
      <c r="F165" s="7">
        <v>8.6322322511404401</v>
      </c>
    </row>
    <row r="166" spans="2:6" x14ac:dyDescent="0.25">
      <c r="B166" s="7">
        <v>163</v>
      </c>
      <c r="C166" s="7">
        <v>52</v>
      </c>
      <c r="D166" s="7">
        <v>63</v>
      </c>
      <c r="E166" s="7">
        <v>130</v>
      </c>
      <c r="F166" s="7">
        <v>3.7151999999999998</v>
      </c>
    </row>
    <row r="167" spans="2:6" x14ac:dyDescent="0.25">
      <c r="B167" s="7">
        <v>164</v>
      </c>
      <c r="C167" s="7">
        <v>22</v>
      </c>
      <c r="D167" s="7">
        <v>96</v>
      </c>
      <c r="E167" s="7">
        <v>31.8873307974639</v>
      </c>
      <c r="F167" s="7">
        <v>4.9836120065648899</v>
      </c>
    </row>
    <row r="168" spans="2:6" x14ac:dyDescent="0.25">
      <c r="B168" s="7">
        <v>165</v>
      </c>
      <c r="C168" s="7">
        <v>53</v>
      </c>
      <c r="D168" s="7">
        <v>54</v>
      </c>
      <c r="E168" s="7">
        <v>34.236846105541602</v>
      </c>
      <c r="F168" s="7">
        <v>2.5544729880543202</v>
      </c>
    </row>
    <row r="169" spans="2:6" x14ac:dyDescent="0.25">
      <c r="B169" s="7">
        <v>166</v>
      </c>
      <c r="C169" s="7">
        <v>70</v>
      </c>
      <c r="D169" s="7">
        <v>143</v>
      </c>
      <c r="E169" s="7">
        <v>32.148765190010202</v>
      </c>
      <c r="F169" s="7">
        <v>3.82067049235425</v>
      </c>
    </row>
    <row r="170" spans="2:6" x14ac:dyDescent="0.25">
      <c r="B170" s="7">
        <v>167</v>
      </c>
      <c r="C170" s="7">
        <v>73</v>
      </c>
      <c r="D170" s="7">
        <v>55</v>
      </c>
      <c r="E170" s="7">
        <v>24.9928326378948</v>
      </c>
      <c r="F170" s="7">
        <v>9.7212636668077899</v>
      </c>
    </row>
    <row r="171" spans="2:6" x14ac:dyDescent="0.25">
      <c r="B171" s="7">
        <v>168</v>
      </c>
      <c r="C171" s="7">
        <v>67</v>
      </c>
      <c r="D171" s="7">
        <v>78</v>
      </c>
      <c r="E171" s="7">
        <v>61.838833364121903</v>
      </c>
      <c r="F171" s="7">
        <v>4.4351310597628899</v>
      </c>
    </row>
    <row r="172" spans="2:6" x14ac:dyDescent="0.25">
      <c r="B172" s="7">
        <v>169</v>
      </c>
      <c r="C172" s="7">
        <v>42</v>
      </c>
      <c r="D172" s="7">
        <v>41</v>
      </c>
      <c r="E172" s="7">
        <v>28.393595126114398</v>
      </c>
      <c r="F172" s="7">
        <v>3.3858954873389</v>
      </c>
    </row>
    <row r="173" spans="2:6" x14ac:dyDescent="0.25">
      <c r="B173" s="7">
        <v>170</v>
      </c>
      <c r="C173" s="7">
        <v>41</v>
      </c>
      <c r="D173" s="7">
        <v>42</v>
      </c>
      <c r="E173" s="7">
        <v>28.2135875629961</v>
      </c>
      <c r="F173" s="7">
        <v>3.3683393585578698</v>
      </c>
    </row>
    <row r="174" spans="2:6" x14ac:dyDescent="0.25">
      <c r="B174" s="7">
        <v>171</v>
      </c>
      <c r="C174" s="7">
        <v>59</v>
      </c>
      <c r="D174" s="7">
        <v>121</v>
      </c>
      <c r="E174" s="7">
        <v>28.329225257866899</v>
      </c>
      <c r="F174" s="7">
        <v>2.930260843248</v>
      </c>
    </row>
    <row r="175" spans="2:6" x14ac:dyDescent="0.25">
      <c r="B175" s="7">
        <v>172</v>
      </c>
      <c r="C175" s="7">
        <v>121</v>
      </c>
      <c r="D175" s="7">
        <v>133</v>
      </c>
      <c r="E175" s="7">
        <v>27.982013373078399</v>
      </c>
      <c r="F175" s="7">
        <v>1.6345090415755299</v>
      </c>
    </row>
    <row r="176" spans="2:6" x14ac:dyDescent="0.25">
      <c r="B176" s="7">
        <v>173</v>
      </c>
      <c r="C176" s="7">
        <v>133</v>
      </c>
      <c r="D176" s="7">
        <v>119</v>
      </c>
      <c r="E176" s="7">
        <v>24.649886668612599</v>
      </c>
      <c r="F176" s="7">
        <v>2.0052662759728799</v>
      </c>
    </row>
    <row r="177" spans="2:6" x14ac:dyDescent="0.25">
      <c r="B177" s="13">
        <v>174</v>
      </c>
      <c r="C177" s="13">
        <v>139</v>
      </c>
      <c r="D177" s="13">
        <v>138</v>
      </c>
      <c r="E177" s="13">
        <v>34.713260639852102</v>
      </c>
      <c r="F177" s="13">
        <v>1.3626972077744099</v>
      </c>
    </row>
    <row r="178" spans="2:6" x14ac:dyDescent="0.25">
      <c r="B178" s="13">
        <v>175</v>
      </c>
      <c r="C178" s="13">
        <v>138</v>
      </c>
      <c r="D178" s="13">
        <v>47</v>
      </c>
      <c r="E178" s="13">
        <v>29.535435300197801</v>
      </c>
      <c r="F178" s="13">
        <v>1.5302035837641801</v>
      </c>
    </row>
    <row r="179" spans="2:6" x14ac:dyDescent="0.25">
      <c r="B179" s="7">
        <v>176</v>
      </c>
      <c r="C179" s="7">
        <v>134</v>
      </c>
      <c r="D179" s="7">
        <v>123</v>
      </c>
      <c r="E179" s="7">
        <v>32.119045358290599</v>
      </c>
      <c r="F179" s="7">
        <v>1.9014345918879001</v>
      </c>
    </row>
    <row r="180" spans="2:6" x14ac:dyDescent="0.25">
      <c r="B180" s="7">
        <v>177</v>
      </c>
      <c r="C180" s="7">
        <v>60</v>
      </c>
      <c r="D180" s="7">
        <v>134</v>
      </c>
      <c r="E180" s="7">
        <v>31.017712725337901</v>
      </c>
      <c r="F180" s="7">
        <v>1.3223791445340201</v>
      </c>
    </row>
    <row r="181" spans="2:6" x14ac:dyDescent="0.25">
      <c r="B181" s="7">
        <v>178</v>
      </c>
      <c r="C181" s="7">
        <v>14</v>
      </c>
      <c r="D181" s="7">
        <v>60</v>
      </c>
      <c r="E181" s="7">
        <v>33.009397633038198</v>
      </c>
      <c r="F181" s="7">
        <v>2.6637534135038101</v>
      </c>
    </row>
    <row r="182" spans="2:6" x14ac:dyDescent="0.25">
      <c r="B182" s="7">
        <v>179</v>
      </c>
      <c r="C182" s="7">
        <v>126</v>
      </c>
      <c r="D182" s="7">
        <v>19</v>
      </c>
      <c r="E182" s="7">
        <v>30.474117482018102</v>
      </c>
      <c r="F182" s="7">
        <v>1.2382866525707901</v>
      </c>
    </row>
    <row r="183" spans="2:6" x14ac:dyDescent="0.25">
      <c r="B183" s="13">
        <v>180</v>
      </c>
      <c r="C183" s="13">
        <v>17</v>
      </c>
      <c r="D183" s="13">
        <v>18</v>
      </c>
      <c r="E183" s="13">
        <v>29.255593854994402</v>
      </c>
      <c r="F183" s="13">
        <v>1.5241346059793199</v>
      </c>
    </row>
    <row r="184" spans="2:6" x14ac:dyDescent="0.25">
      <c r="B184" s="13">
        <v>181</v>
      </c>
      <c r="C184" s="13">
        <v>129</v>
      </c>
      <c r="D184" s="13">
        <v>127</v>
      </c>
      <c r="E184" s="13">
        <v>33.443168644892701</v>
      </c>
      <c r="F184" s="13">
        <v>1.54297673105025</v>
      </c>
    </row>
    <row r="185" spans="2:6" x14ac:dyDescent="0.25">
      <c r="B185" s="13">
        <v>182</v>
      </c>
      <c r="C185" s="13">
        <v>18</v>
      </c>
      <c r="D185" s="13">
        <v>129</v>
      </c>
      <c r="E185" s="13">
        <v>36.9639500659435</v>
      </c>
      <c r="F185" s="13">
        <v>1.9375623401365101</v>
      </c>
    </row>
    <row r="186" spans="2:6" x14ac:dyDescent="0.25">
      <c r="B186" s="13">
        <v>183</v>
      </c>
      <c r="C186" s="13">
        <v>47</v>
      </c>
      <c r="D186" s="13">
        <v>17</v>
      </c>
      <c r="E186" s="13">
        <v>30.694873937116299</v>
      </c>
      <c r="F186" s="13">
        <v>4.6110122730182903</v>
      </c>
    </row>
    <row r="187" spans="2:6" x14ac:dyDescent="0.25">
      <c r="B187" s="7">
        <v>184</v>
      </c>
      <c r="C187" s="7">
        <v>131</v>
      </c>
      <c r="D187" s="7">
        <v>10</v>
      </c>
      <c r="E187" s="7">
        <v>32.832775326690701</v>
      </c>
      <c r="F187" s="7">
        <v>1.6810656575520799</v>
      </c>
    </row>
    <row r="188" spans="2:6" x14ac:dyDescent="0.25">
      <c r="B188" s="10">
        <v>185</v>
      </c>
      <c r="C188" s="10">
        <v>124</v>
      </c>
      <c r="D188" s="10">
        <v>8</v>
      </c>
      <c r="E188" s="10">
        <v>33.467008504513998</v>
      </c>
      <c r="F188" s="10">
        <v>1.6912550060637701</v>
      </c>
    </row>
    <row r="189" spans="2:6" x14ac:dyDescent="0.25">
      <c r="B189" s="7">
        <v>186</v>
      </c>
      <c r="C189" s="7">
        <v>11</v>
      </c>
      <c r="D189" s="7">
        <v>12</v>
      </c>
      <c r="E189" s="7">
        <v>28.0501910879684</v>
      </c>
      <c r="F189" s="7">
        <v>1.94429006053417</v>
      </c>
    </row>
    <row r="190" spans="2:6" x14ac:dyDescent="0.25">
      <c r="B190" s="13">
        <v>187</v>
      </c>
      <c r="C190" s="13">
        <v>145</v>
      </c>
      <c r="D190" s="13">
        <v>141</v>
      </c>
      <c r="E190" s="13">
        <v>38.006995797223802</v>
      </c>
      <c r="F190" s="13">
        <v>1.21341081424077</v>
      </c>
    </row>
    <row r="191" spans="2:6" x14ac:dyDescent="0.25">
      <c r="B191" s="9">
        <v>188</v>
      </c>
      <c r="C191" s="9">
        <v>141</v>
      </c>
      <c r="D191" s="9">
        <v>145</v>
      </c>
      <c r="E191" s="9">
        <v>34.569661911571302</v>
      </c>
      <c r="F191" s="9">
        <v>1.4150087795352599</v>
      </c>
    </row>
    <row r="192" spans="2:6" x14ac:dyDescent="0.25">
      <c r="B192" s="13">
        <v>189</v>
      </c>
      <c r="C192" s="13">
        <v>46</v>
      </c>
      <c r="D192" s="13">
        <v>145</v>
      </c>
      <c r="E192" s="13">
        <v>38.917428647131501</v>
      </c>
      <c r="F192" s="13">
        <v>1.2921365644101801</v>
      </c>
    </row>
    <row r="193" spans="2:6" x14ac:dyDescent="0.25">
      <c r="B193" s="7">
        <v>190</v>
      </c>
      <c r="C193" s="7">
        <v>145</v>
      </c>
      <c r="D193" s="7">
        <v>46</v>
      </c>
      <c r="E193" s="7">
        <v>38.970364834921803</v>
      </c>
      <c r="F193" s="7">
        <v>1.40402255216031</v>
      </c>
    </row>
    <row r="194" spans="2:6" x14ac:dyDescent="0.25">
      <c r="B194" s="7">
        <v>191</v>
      </c>
      <c r="C194" s="7">
        <v>55</v>
      </c>
      <c r="D194" s="7">
        <v>77</v>
      </c>
      <c r="E194" s="7">
        <v>33.596819043709402</v>
      </c>
      <c r="F194" s="7">
        <v>4.5518818982690599</v>
      </c>
    </row>
    <row r="195" spans="2:6" x14ac:dyDescent="0.25">
      <c r="B195" s="7">
        <v>192</v>
      </c>
      <c r="C195" s="7">
        <v>77</v>
      </c>
      <c r="D195" s="7">
        <v>55</v>
      </c>
      <c r="E195" s="7">
        <v>28.9441464880829</v>
      </c>
      <c r="F195" s="7">
        <v>5.1649088134566998</v>
      </c>
    </row>
    <row r="196" spans="2:6" x14ac:dyDescent="0.25">
      <c r="B196" s="7">
        <v>193</v>
      </c>
      <c r="C196" s="7">
        <v>39</v>
      </c>
      <c r="D196" s="7">
        <v>38</v>
      </c>
      <c r="E196" s="7">
        <v>34.7113540927553</v>
      </c>
      <c r="F196" s="7">
        <v>2.7863199321909899</v>
      </c>
    </row>
    <row r="197" spans="2:6" x14ac:dyDescent="0.25">
      <c r="B197" s="7">
        <v>194</v>
      </c>
      <c r="C197" s="7">
        <v>38</v>
      </c>
      <c r="D197" s="7">
        <v>39</v>
      </c>
      <c r="E197" s="7">
        <v>33.119893733463499</v>
      </c>
      <c r="F197" s="7">
        <v>2.9999721410602298</v>
      </c>
    </row>
    <row r="198" spans="2:6" x14ac:dyDescent="0.25">
      <c r="B198" s="7">
        <v>195</v>
      </c>
      <c r="C198" s="7">
        <v>117</v>
      </c>
      <c r="D198" s="7">
        <v>79</v>
      </c>
      <c r="E198" s="7">
        <v>38.481681041732301</v>
      </c>
      <c r="F198" s="7">
        <v>2.17658110363663</v>
      </c>
    </row>
    <row r="199" spans="2:6" x14ac:dyDescent="0.25">
      <c r="B199" s="7">
        <v>196</v>
      </c>
      <c r="C199" s="7">
        <v>79</v>
      </c>
      <c r="D199" s="7">
        <v>137</v>
      </c>
      <c r="E199" s="7">
        <v>37.864205646639398</v>
      </c>
      <c r="F199" s="7">
        <v>1.8909348032997699</v>
      </c>
    </row>
    <row r="200" spans="2:6" x14ac:dyDescent="0.25">
      <c r="B200" s="7">
        <v>197</v>
      </c>
      <c r="C200" s="7">
        <v>137</v>
      </c>
      <c r="D200" s="7">
        <v>76</v>
      </c>
      <c r="E200" s="7">
        <v>37.597645296502797</v>
      </c>
      <c r="F200" s="7">
        <v>2.0546865041341298</v>
      </c>
    </row>
    <row r="201" spans="2:6" x14ac:dyDescent="0.25">
      <c r="B201" s="7">
        <v>198</v>
      </c>
      <c r="C201" s="7">
        <v>76</v>
      </c>
      <c r="D201" s="7">
        <v>56</v>
      </c>
      <c r="E201" s="7">
        <v>36.807989294570902</v>
      </c>
      <c r="F201" s="7">
        <v>1.7920410755257801</v>
      </c>
    </row>
    <row r="202" spans="2:6" x14ac:dyDescent="0.25">
      <c r="B202" s="7">
        <v>199</v>
      </c>
      <c r="C202" s="7">
        <v>56</v>
      </c>
      <c r="D202" s="7">
        <v>122</v>
      </c>
      <c r="E202" s="7">
        <v>37.298450021049597</v>
      </c>
      <c r="F202" s="7">
        <v>1.7361573050913</v>
      </c>
    </row>
    <row r="203" spans="2:6" x14ac:dyDescent="0.25">
      <c r="B203" s="7">
        <v>200</v>
      </c>
      <c r="C203" s="7">
        <v>122</v>
      </c>
      <c r="D203" s="7">
        <v>57</v>
      </c>
      <c r="E203" s="7">
        <v>36.3207842223201</v>
      </c>
      <c r="F203" s="7">
        <v>1.8044231841962599</v>
      </c>
    </row>
    <row r="204" spans="2:6" x14ac:dyDescent="0.25">
      <c r="B204" s="7">
        <v>201</v>
      </c>
      <c r="C204" s="7">
        <v>118</v>
      </c>
      <c r="D204" s="7">
        <v>131</v>
      </c>
      <c r="E204" s="7">
        <v>34.969742996005998</v>
      </c>
      <c r="F204" s="7">
        <v>1.6412130582682301</v>
      </c>
    </row>
  </sheetData>
  <mergeCells count="3">
    <mergeCell ref="I3:L3"/>
    <mergeCell ref="N3:Q3"/>
    <mergeCell ref="B1:Q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4"/>
  <sheetViews>
    <sheetView workbookViewId="0">
      <selection activeCell="B1" sqref="B1:C1"/>
    </sheetView>
  </sheetViews>
  <sheetFormatPr defaultRowHeight="15" x14ac:dyDescent="0.25"/>
  <cols>
    <col min="1" max="2" width="9.140625" style="3"/>
    <col min="3" max="3" width="13.7109375" style="3" bestFit="1" customWidth="1"/>
    <col min="4" max="16384" width="9.140625" style="3"/>
  </cols>
  <sheetData>
    <row r="1" spans="2:7" ht="15.75" thickBot="1" x14ac:dyDescent="0.3">
      <c r="B1" s="24" t="s">
        <v>25</v>
      </c>
      <c r="C1" s="24"/>
      <c r="D1" s="19"/>
      <c r="E1" s="19"/>
      <c r="F1" s="19"/>
      <c r="G1" s="20"/>
    </row>
    <row r="2" spans="2:7" ht="15.75" thickBot="1" x14ac:dyDescent="0.3">
      <c r="B2" s="4" t="s">
        <v>12</v>
      </c>
      <c r="C2" s="5" t="s">
        <v>11</v>
      </c>
    </row>
    <row r="3" spans="2:7" x14ac:dyDescent="0.25">
      <c r="B3" s="6" t="s">
        <v>9</v>
      </c>
      <c r="C3" s="6" t="s">
        <v>6</v>
      </c>
    </row>
    <row r="4" spans="2:7" x14ac:dyDescent="0.25">
      <c r="B4" s="7">
        <v>0</v>
      </c>
      <c r="C4" s="7">
        <v>0</v>
      </c>
    </row>
    <row r="5" spans="2:7" x14ac:dyDescent="0.25">
      <c r="B5" s="7">
        <v>120</v>
      </c>
      <c r="C5" s="7">
        <v>51</v>
      </c>
    </row>
    <row r="6" spans="2:7" x14ac:dyDescent="0.25">
      <c r="B6" s="7">
        <v>240</v>
      </c>
      <c r="C6" s="7">
        <v>219</v>
      </c>
    </row>
    <row r="7" spans="2:7" x14ac:dyDescent="0.25">
      <c r="B7" s="7">
        <v>360</v>
      </c>
      <c r="C7" s="7">
        <v>348</v>
      </c>
    </row>
    <row r="8" spans="2:7" x14ac:dyDescent="0.25">
      <c r="B8" s="7">
        <v>480</v>
      </c>
      <c r="C8" s="7">
        <v>475</v>
      </c>
    </row>
    <row r="9" spans="2:7" x14ac:dyDescent="0.25">
      <c r="B9" s="7">
        <v>600</v>
      </c>
      <c r="C9" s="7">
        <v>619</v>
      </c>
    </row>
    <row r="10" spans="2:7" x14ac:dyDescent="0.25">
      <c r="B10" s="7">
        <v>720</v>
      </c>
      <c r="C10" s="7">
        <v>756</v>
      </c>
    </row>
    <row r="11" spans="2:7" x14ac:dyDescent="0.25">
      <c r="B11" s="7">
        <v>840</v>
      </c>
      <c r="C11" s="7">
        <v>892</v>
      </c>
    </row>
    <row r="12" spans="2:7" x14ac:dyDescent="0.25">
      <c r="B12" s="7">
        <v>960</v>
      </c>
      <c r="C12" s="7">
        <v>1018</v>
      </c>
    </row>
    <row r="13" spans="2:7" x14ac:dyDescent="0.25">
      <c r="B13" s="7">
        <v>1080</v>
      </c>
      <c r="C13" s="7">
        <v>1156</v>
      </c>
    </row>
    <row r="14" spans="2:7" x14ac:dyDescent="0.25">
      <c r="B14" s="7">
        <v>1200</v>
      </c>
      <c r="C14" s="7">
        <v>1294</v>
      </c>
    </row>
    <row r="15" spans="2:7" x14ac:dyDescent="0.25">
      <c r="B15" s="7">
        <v>1320</v>
      </c>
      <c r="C15" s="7">
        <v>1420</v>
      </c>
    </row>
    <row r="16" spans="2:7" x14ac:dyDescent="0.25">
      <c r="B16" s="7">
        <v>1440</v>
      </c>
      <c r="C16" s="7">
        <v>1569</v>
      </c>
    </row>
    <row r="17" spans="2:3" x14ac:dyDescent="0.25">
      <c r="B17" s="7">
        <v>1560</v>
      </c>
      <c r="C17" s="7">
        <v>1691</v>
      </c>
    </row>
    <row r="18" spans="2:3" x14ac:dyDescent="0.25">
      <c r="B18" s="7">
        <v>1680</v>
      </c>
      <c r="C18" s="7">
        <v>1817</v>
      </c>
    </row>
    <row r="19" spans="2:3" x14ac:dyDescent="0.25">
      <c r="B19" s="7">
        <v>1800</v>
      </c>
      <c r="C19" s="7">
        <v>1967</v>
      </c>
    </row>
    <row r="20" spans="2:3" x14ac:dyDescent="0.25">
      <c r="B20" s="7">
        <v>1920</v>
      </c>
      <c r="C20" s="7">
        <v>2120</v>
      </c>
    </row>
    <row r="21" spans="2:3" x14ac:dyDescent="0.25">
      <c r="B21" s="7">
        <v>2040</v>
      </c>
      <c r="C21" s="7">
        <v>2275</v>
      </c>
    </row>
    <row r="22" spans="2:3" x14ac:dyDescent="0.25">
      <c r="B22" s="7">
        <v>2160</v>
      </c>
      <c r="C22" s="7">
        <v>2414</v>
      </c>
    </row>
    <row r="23" spans="2:3" x14ac:dyDescent="0.25">
      <c r="B23" s="7">
        <v>2280</v>
      </c>
      <c r="C23" s="7">
        <v>2528</v>
      </c>
    </row>
    <row r="24" spans="2:3" x14ac:dyDescent="0.25">
      <c r="B24" s="7">
        <v>2400</v>
      </c>
      <c r="C24" s="7">
        <v>2637</v>
      </c>
    </row>
    <row r="25" spans="2:3" x14ac:dyDescent="0.25">
      <c r="B25" s="7">
        <v>2520</v>
      </c>
      <c r="C25" s="7">
        <v>2738</v>
      </c>
    </row>
    <row r="26" spans="2:3" x14ac:dyDescent="0.25">
      <c r="B26" s="7">
        <v>2640</v>
      </c>
      <c r="C26" s="7">
        <v>2847</v>
      </c>
    </row>
    <row r="27" spans="2:3" x14ac:dyDescent="0.25">
      <c r="B27" s="7">
        <v>2760</v>
      </c>
      <c r="C27" s="7">
        <v>2935</v>
      </c>
    </row>
    <row r="28" spans="2:3" x14ac:dyDescent="0.25">
      <c r="B28" s="7">
        <v>2880</v>
      </c>
      <c r="C28" s="7">
        <v>3037</v>
      </c>
    </row>
    <row r="29" spans="2:3" x14ac:dyDescent="0.25">
      <c r="B29" s="7">
        <v>3000</v>
      </c>
      <c r="C29" s="7">
        <v>3135</v>
      </c>
    </row>
    <row r="30" spans="2:3" x14ac:dyDescent="0.25">
      <c r="B30" s="7">
        <v>3120</v>
      </c>
      <c r="C30" s="7">
        <v>3228</v>
      </c>
    </row>
    <row r="31" spans="2:3" x14ac:dyDescent="0.25">
      <c r="B31" s="7">
        <v>3240</v>
      </c>
      <c r="C31" s="7">
        <v>3338</v>
      </c>
    </row>
    <row r="32" spans="2:3" x14ac:dyDescent="0.25">
      <c r="B32" s="7">
        <v>3360</v>
      </c>
      <c r="C32" s="7">
        <v>3440</v>
      </c>
    </row>
    <row r="33" spans="2:3" ht="15.75" thickBot="1" x14ac:dyDescent="0.3">
      <c r="B33" s="7">
        <v>3480</v>
      </c>
      <c r="C33" s="14">
        <v>3548</v>
      </c>
    </row>
    <row r="34" spans="2:3" ht="15.75" thickBot="1" x14ac:dyDescent="0.3">
      <c r="B34" s="15">
        <v>3600</v>
      </c>
      <c r="C34" s="12">
        <v>3655</v>
      </c>
    </row>
  </sheetData>
  <mergeCells count="1">
    <mergeCell ref="B1:C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08"/>
  <sheetViews>
    <sheetView workbookViewId="0">
      <selection activeCell="J10" sqref="J10"/>
    </sheetView>
  </sheetViews>
  <sheetFormatPr defaultRowHeight="15" x14ac:dyDescent="0.25"/>
  <cols>
    <col min="1" max="2" width="9.140625" style="3"/>
    <col min="3" max="3" width="12.7109375" style="3" bestFit="1" customWidth="1"/>
    <col min="4" max="4" width="11.7109375" style="3" bestFit="1" customWidth="1"/>
    <col min="5" max="5" width="10" style="3" bestFit="1" customWidth="1"/>
    <col min="6" max="6" width="9.140625" style="3" bestFit="1" customWidth="1"/>
    <col min="7" max="16384" width="9.140625" style="3"/>
  </cols>
  <sheetData>
    <row r="1" spans="2:6" ht="15.75" thickBot="1" x14ac:dyDescent="0.3">
      <c r="B1" s="24" t="s">
        <v>26</v>
      </c>
      <c r="C1" s="25"/>
      <c r="D1" s="25"/>
      <c r="E1" s="25"/>
      <c r="F1" s="25"/>
    </row>
    <row r="2" spans="2:6" ht="15.75" thickBot="1" x14ac:dyDescent="0.3">
      <c r="B2" s="4" t="s">
        <v>0</v>
      </c>
      <c r="C2" s="4" t="s">
        <v>1</v>
      </c>
      <c r="D2" s="4" t="s">
        <v>2</v>
      </c>
      <c r="E2" s="4" t="s">
        <v>3</v>
      </c>
      <c r="F2" s="5" t="s">
        <v>4</v>
      </c>
    </row>
    <row r="3" spans="2:6" x14ac:dyDescent="0.25">
      <c r="B3" s="6" t="s">
        <v>5</v>
      </c>
      <c r="C3" s="6" t="s">
        <v>5</v>
      </c>
      <c r="D3" s="6" t="s">
        <v>5</v>
      </c>
      <c r="E3" s="6" t="s">
        <v>7</v>
      </c>
      <c r="F3" s="6" t="s">
        <v>8</v>
      </c>
    </row>
    <row r="4" spans="2:6" x14ac:dyDescent="0.25">
      <c r="B4" s="7">
        <v>1</v>
      </c>
      <c r="C4" s="7">
        <v>150</v>
      </c>
      <c r="D4" s="7">
        <v>87</v>
      </c>
      <c r="E4" s="7">
        <v>73.113500000000002</v>
      </c>
      <c r="F4" s="7">
        <v>34.740499999999997</v>
      </c>
    </row>
    <row r="5" spans="2:6" x14ac:dyDescent="0.25">
      <c r="B5" s="7">
        <v>2</v>
      </c>
      <c r="C5" s="7">
        <v>150</v>
      </c>
      <c r="D5" s="7">
        <v>84</v>
      </c>
      <c r="E5" s="7">
        <v>113.84399999999999</v>
      </c>
      <c r="F5" s="7">
        <v>32.456000000000003</v>
      </c>
    </row>
    <row r="6" spans="2:6" x14ac:dyDescent="0.25">
      <c r="B6" s="7">
        <v>3</v>
      </c>
      <c r="C6" s="7">
        <v>150</v>
      </c>
      <c r="D6" s="7">
        <v>146</v>
      </c>
      <c r="E6" s="7">
        <v>76.221500000000006</v>
      </c>
      <c r="F6" s="7">
        <v>28.242999999999999</v>
      </c>
    </row>
    <row r="7" spans="2:6" x14ac:dyDescent="0.25">
      <c r="B7" s="7">
        <v>4</v>
      </c>
      <c r="C7" s="7">
        <v>150</v>
      </c>
      <c r="D7" s="7">
        <v>21</v>
      </c>
      <c r="E7" s="7">
        <v>100.7625</v>
      </c>
      <c r="F7" s="7">
        <v>28.5625</v>
      </c>
    </row>
    <row r="8" spans="2:6" x14ac:dyDescent="0.25">
      <c r="B8" s="7">
        <v>5</v>
      </c>
      <c r="C8" s="7">
        <v>150</v>
      </c>
      <c r="D8" s="7">
        <v>30</v>
      </c>
      <c r="E8" s="7">
        <v>78.165999999999997</v>
      </c>
      <c r="F8" s="7">
        <v>29.452999999999999</v>
      </c>
    </row>
    <row r="9" spans="2:6" x14ac:dyDescent="0.25">
      <c r="B9" s="7">
        <v>6</v>
      </c>
      <c r="C9" s="7">
        <v>150</v>
      </c>
      <c r="D9" s="7">
        <v>107</v>
      </c>
      <c r="E9" s="7">
        <v>85.575500000000005</v>
      </c>
      <c r="F9" s="7">
        <v>30.114000000000001</v>
      </c>
    </row>
    <row r="10" spans="2:6" x14ac:dyDescent="0.25">
      <c r="B10" s="7">
        <v>7</v>
      </c>
      <c r="C10" s="7">
        <v>150</v>
      </c>
      <c r="D10" s="7">
        <v>110</v>
      </c>
      <c r="E10" s="7">
        <v>85.845500000000001</v>
      </c>
      <c r="F10" s="7">
        <v>30.235499999999998</v>
      </c>
    </row>
    <row r="11" spans="2:6" x14ac:dyDescent="0.25">
      <c r="B11" s="7">
        <v>8</v>
      </c>
      <c r="C11" s="7">
        <v>150</v>
      </c>
      <c r="D11" s="7">
        <v>69</v>
      </c>
      <c r="E11" s="7">
        <v>105.434</v>
      </c>
      <c r="F11" s="7">
        <v>30.294499999999999</v>
      </c>
    </row>
    <row r="12" spans="2:6" x14ac:dyDescent="0.25">
      <c r="B12" s="7">
        <v>9</v>
      </c>
      <c r="C12" s="7">
        <v>150</v>
      </c>
      <c r="D12" s="7">
        <v>64</v>
      </c>
      <c r="E12" s="7">
        <v>112.099</v>
      </c>
      <c r="F12" s="7">
        <v>30.429500000000001</v>
      </c>
    </row>
    <row r="13" spans="2:6" x14ac:dyDescent="0.25">
      <c r="B13" s="7">
        <v>10</v>
      </c>
      <c r="C13" s="7">
        <v>150</v>
      </c>
      <c r="D13" s="7">
        <v>24</v>
      </c>
      <c r="E13" s="7">
        <v>134.59299999999999</v>
      </c>
      <c r="F13" s="7">
        <v>31.13</v>
      </c>
    </row>
    <row r="14" spans="2:6" x14ac:dyDescent="0.25">
      <c r="B14" s="7">
        <v>11</v>
      </c>
      <c r="C14" s="7">
        <v>81</v>
      </c>
      <c r="D14" s="7">
        <v>88</v>
      </c>
      <c r="E14" s="7">
        <v>120.535</v>
      </c>
      <c r="F14" s="7">
        <v>36.671500000000002</v>
      </c>
    </row>
    <row r="15" spans="2:6" x14ac:dyDescent="0.25">
      <c r="B15" s="7">
        <v>12</v>
      </c>
      <c r="C15" s="7">
        <v>81</v>
      </c>
      <c r="D15" s="7">
        <v>87</v>
      </c>
      <c r="E15" s="7">
        <v>109.629</v>
      </c>
      <c r="F15" s="7">
        <v>41.564500000000002</v>
      </c>
    </row>
    <row r="16" spans="2:6" x14ac:dyDescent="0.25">
      <c r="B16" s="7">
        <v>13</v>
      </c>
      <c r="C16" s="7">
        <v>81</v>
      </c>
      <c r="D16" s="7">
        <v>146</v>
      </c>
      <c r="E16" s="7">
        <v>134.29400000000001</v>
      </c>
      <c r="F16" s="7">
        <v>36.713000000000001</v>
      </c>
    </row>
    <row r="17" spans="2:6" x14ac:dyDescent="0.25">
      <c r="B17" s="7">
        <v>14</v>
      </c>
      <c r="C17" s="7">
        <v>81</v>
      </c>
      <c r="D17" s="7">
        <v>30</v>
      </c>
      <c r="E17" s="7">
        <v>136.23949999999999</v>
      </c>
      <c r="F17" s="7">
        <v>37.950499999999998</v>
      </c>
    </row>
    <row r="18" spans="2:6" x14ac:dyDescent="0.25">
      <c r="B18" s="7">
        <v>15</v>
      </c>
      <c r="C18" s="7">
        <v>81</v>
      </c>
      <c r="D18" s="7">
        <v>69</v>
      </c>
      <c r="E18" s="7">
        <v>163.50749999999999</v>
      </c>
      <c r="F18" s="7">
        <v>37.732500000000002</v>
      </c>
    </row>
    <row r="19" spans="2:6" x14ac:dyDescent="0.25">
      <c r="B19" s="7">
        <v>16</v>
      </c>
      <c r="C19" s="7">
        <v>81</v>
      </c>
      <c r="D19" s="7">
        <v>64</v>
      </c>
      <c r="E19" s="7">
        <v>170.173</v>
      </c>
      <c r="F19" s="7">
        <v>37.969000000000001</v>
      </c>
    </row>
    <row r="20" spans="2:6" x14ac:dyDescent="0.25">
      <c r="B20" s="7">
        <v>17</v>
      </c>
      <c r="C20" s="7">
        <v>142</v>
      </c>
      <c r="D20" s="7">
        <v>88</v>
      </c>
      <c r="E20" s="7">
        <v>80.531999999999996</v>
      </c>
      <c r="F20" s="7">
        <v>32.912999999999997</v>
      </c>
    </row>
    <row r="21" spans="2:6" x14ac:dyDescent="0.25">
      <c r="B21" s="7">
        <v>18</v>
      </c>
      <c r="C21" s="7">
        <v>142</v>
      </c>
      <c r="D21" s="7">
        <v>84</v>
      </c>
      <c r="E21" s="7">
        <v>110.3535</v>
      </c>
      <c r="F21" s="7">
        <v>35.359000000000002</v>
      </c>
    </row>
    <row r="22" spans="2:6" x14ac:dyDescent="0.25">
      <c r="B22" s="7">
        <v>19</v>
      </c>
      <c r="C22" s="7">
        <v>142</v>
      </c>
      <c r="D22" s="7">
        <v>146</v>
      </c>
      <c r="E22" s="7">
        <v>94.289500000000004</v>
      </c>
      <c r="F22" s="7">
        <v>32.851500000000001</v>
      </c>
    </row>
    <row r="23" spans="2:6" x14ac:dyDescent="0.25">
      <c r="B23" s="7">
        <v>20</v>
      </c>
      <c r="C23" s="7">
        <v>142</v>
      </c>
      <c r="D23" s="7">
        <v>30</v>
      </c>
      <c r="E23" s="7">
        <v>96.234999999999999</v>
      </c>
      <c r="F23" s="7">
        <v>34.44</v>
      </c>
    </row>
    <row r="24" spans="2:6" x14ac:dyDescent="0.25">
      <c r="B24" s="7">
        <v>21</v>
      </c>
      <c r="C24" s="7">
        <v>142</v>
      </c>
      <c r="D24" s="7">
        <v>69</v>
      </c>
      <c r="E24" s="7">
        <v>123.5025</v>
      </c>
      <c r="F24" s="7">
        <v>34.557000000000002</v>
      </c>
    </row>
    <row r="25" spans="2:6" x14ac:dyDescent="0.25">
      <c r="B25" s="7">
        <v>22</v>
      </c>
      <c r="C25" s="7">
        <v>142</v>
      </c>
      <c r="D25" s="7">
        <v>64</v>
      </c>
      <c r="E25" s="7">
        <v>130.16800000000001</v>
      </c>
      <c r="F25" s="7">
        <v>34.819499999999998</v>
      </c>
    </row>
    <row r="26" spans="2:6" x14ac:dyDescent="0.25">
      <c r="B26" s="7">
        <v>23</v>
      </c>
      <c r="C26" s="7">
        <v>99</v>
      </c>
      <c r="D26" s="7">
        <v>88</v>
      </c>
      <c r="E26" s="7">
        <v>99.952500000000001</v>
      </c>
      <c r="F26" s="7">
        <v>24.7605</v>
      </c>
    </row>
    <row r="27" spans="2:6" x14ac:dyDescent="0.25">
      <c r="B27" s="7">
        <v>24</v>
      </c>
      <c r="C27" s="7">
        <v>99</v>
      </c>
      <c r="D27" s="7">
        <v>87</v>
      </c>
      <c r="E27" s="7">
        <v>138.15</v>
      </c>
      <c r="F27" s="7">
        <v>32.554499999999997</v>
      </c>
    </row>
    <row r="28" spans="2:6" x14ac:dyDescent="0.25">
      <c r="B28" s="7">
        <v>25</v>
      </c>
      <c r="C28" s="7">
        <v>99</v>
      </c>
      <c r="D28" s="7">
        <v>84</v>
      </c>
      <c r="E28" s="7">
        <v>178.87799999999999</v>
      </c>
      <c r="F28" s="7">
        <v>30.995999999999999</v>
      </c>
    </row>
    <row r="29" spans="2:6" x14ac:dyDescent="0.25">
      <c r="B29" s="7">
        <v>26</v>
      </c>
      <c r="C29" s="7">
        <v>99</v>
      </c>
      <c r="D29" s="7">
        <v>146</v>
      </c>
      <c r="E29" s="7">
        <v>39.753999999999998</v>
      </c>
      <c r="F29" s="7">
        <v>30.756499999999999</v>
      </c>
    </row>
    <row r="30" spans="2:6" x14ac:dyDescent="0.25">
      <c r="B30" s="7">
        <v>27</v>
      </c>
      <c r="C30" s="7">
        <v>99</v>
      </c>
      <c r="D30" s="7">
        <v>21</v>
      </c>
      <c r="E30" s="7">
        <v>22.927</v>
      </c>
      <c r="F30" s="7">
        <v>30.684000000000001</v>
      </c>
    </row>
    <row r="31" spans="2:6" x14ac:dyDescent="0.25">
      <c r="B31" s="7">
        <v>28</v>
      </c>
      <c r="C31" s="7">
        <v>99</v>
      </c>
      <c r="D31" s="7">
        <v>30</v>
      </c>
      <c r="E31" s="7">
        <v>81.25</v>
      </c>
      <c r="F31" s="7">
        <v>25.907</v>
      </c>
    </row>
    <row r="32" spans="2:6" x14ac:dyDescent="0.25">
      <c r="B32" s="7">
        <v>29</v>
      </c>
      <c r="C32" s="7">
        <v>99</v>
      </c>
      <c r="D32" s="7">
        <v>24</v>
      </c>
      <c r="E32" s="7">
        <v>133.58000000000001</v>
      </c>
      <c r="F32" s="7">
        <v>31.565999999999999</v>
      </c>
    </row>
    <row r="33" spans="2:6" x14ac:dyDescent="0.25">
      <c r="B33" s="7">
        <v>30</v>
      </c>
      <c r="C33" s="7">
        <v>113</v>
      </c>
      <c r="D33" s="7">
        <v>88</v>
      </c>
      <c r="E33" s="7">
        <v>105.79049999999999</v>
      </c>
      <c r="F33" s="7">
        <v>24.977</v>
      </c>
    </row>
    <row r="34" spans="2:6" x14ac:dyDescent="0.25">
      <c r="B34" s="7">
        <v>31</v>
      </c>
      <c r="C34" s="7">
        <v>113</v>
      </c>
      <c r="D34" s="7">
        <v>146</v>
      </c>
      <c r="E34" s="7">
        <v>119.54900000000001</v>
      </c>
      <c r="F34" s="7">
        <v>24.226500000000001</v>
      </c>
    </row>
    <row r="35" spans="2:6" x14ac:dyDescent="0.25">
      <c r="B35" s="7">
        <v>32</v>
      </c>
      <c r="C35" s="7">
        <v>113</v>
      </c>
      <c r="D35" s="7">
        <v>69</v>
      </c>
      <c r="E35" s="7">
        <v>82.533000000000001</v>
      </c>
      <c r="F35" s="7">
        <v>29.898</v>
      </c>
    </row>
    <row r="36" spans="2:6" x14ac:dyDescent="0.25">
      <c r="B36" s="7">
        <v>33</v>
      </c>
      <c r="C36" s="7">
        <v>113</v>
      </c>
      <c r="D36" s="7">
        <v>64</v>
      </c>
      <c r="E36" s="7">
        <v>89.198499999999996</v>
      </c>
      <c r="F36" s="7">
        <v>30.441500000000001</v>
      </c>
    </row>
    <row r="37" spans="2:6" x14ac:dyDescent="0.25">
      <c r="B37" s="7">
        <v>34</v>
      </c>
      <c r="C37" s="7">
        <v>113</v>
      </c>
      <c r="D37" s="7">
        <v>24</v>
      </c>
      <c r="E37" s="7">
        <v>111.69199999999999</v>
      </c>
      <c r="F37" s="7">
        <v>32.607500000000002</v>
      </c>
    </row>
    <row r="38" spans="2:6" x14ac:dyDescent="0.25">
      <c r="B38" s="7">
        <v>35</v>
      </c>
      <c r="C38" s="7">
        <v>110</v>
      </c>
      <c r="D38" s="7">
        <v>88</v>
      </c>
      <c r="E38" s="7">
        <v>113.33750000000001</v>
      </c>
      <c r="F38" s="7">
        <v>25.0395</v>
      </c>
    </row>
    <row r="39" spans="2:6" x14ac:dyDescent="0.25">
      <c r="B39" s="7">
        <v>36</v>
      </c>
      <c r="C39" s="7">
        <v>110</v>
      </c>
      <c r="D39" s="7">
        <v>146</v>
      </c>
      <c r="E39" s="7">
        <v>127.09399999999999</v>
      </c>
      <c r="F39" s="7">
        <v>24.435500000000001</v>
      </c>
    </row>
    <row r="40" spans="2:6" x14ac:dyDescent="0.25">
      <c r="B40" s="7">
        <v>37</v>
      </c>
      <c r="C40" s="7">
        <v>110</v>
      </c>
      <c r="D40" s="7">
        <v>69</v>
      </c>
      <c r="E40" s="7">
        <v>74.291499999999999</v>
      </c>
      <c r="F40" s="7">
        <v>29.664000000000001</v>
      </c>
    </row>
    <row r="41" spans="2:6" x14ac:dyDescent="0.25">
      <c r="B41" s="7">
        <v>38</v>
      </c>
      <c r="C41" s="7">
        <v>110</v>
      </c>
      <c r="D41" s="7">
        <v>64</v>
      </c>
      <c r="E41" s="7">
        <v>80.955500000000001</v>
      </c>
      <c r="F41" s="7">
        <v>30.268999999999998</v>
      </c>
    </row>
    <row r="42" spans="2:6" x14ac:dyDescent="0.25">
      <c r="B42" s="7">
        <v>39</v>
      </c>
      <c r="C42" s="7">
        <v>110</v>
      </c>
      <c r="D42" s="7">
        <v>24</v>
      </c>
      <c r="E42" s="7">
        <v>103.4515</v>
      </c>
      <c r="F42" s="7">
        <v>32.752499999999998</v>
      </c>
    </row>
    <row r="43" spans="2:6" x14ac:dyDescent="0.25">
      <c r="B43" s="7">
        <v>40</v>
      </c>
      <c r="C43" s="7">
        <v>107</v>
      </c>
      <c r="D43" s="7">
        <v>88</v>
      </c>
      <c r="E43" s="7">
        <v>112.181</v>
      </c>
      <c r="F43" s="7">
        <v>25.834499999999998</v>
      </c>
    </row>
    <row r="44" spans="2:6" x14ac:dyDescent="0.25">
      <c r="B44" s="7">
        <v>41</v>
      </c>
      <c r="C44" s="7">
        <v>107</v>
      </c>
      <c r="D44" s="7">
        <v>146</v>
      </c>
      <c r="E44" s="7">
        <v>125.9395</v>
      </c>
      <c r="F44" s="7">
        <v>25.366</v>
      </c>
    </row>
    <row r="45" spans="2:6" x14ac:dyDescent="0.25">
      <c r="B45" s="7">
        <v>42</v>
      </c>
      <c r="C45" s="7">
        <v>107</v>
      </c>
      <c r="D45" s="7">
        <v>110</v>
      </c>
      <c r="E45" s="7">
        <v>67.104500000000002</v>
      </c>
      <c r="F45" s="7">
        <v>29.523</v>
      </c>
    </row>
    <row r="46" spans="2:6" x14ac:dyDescent="0.25">
      <c r="B46" s="7">
        <v>43</v>
      </c>
      <c r="C46" s="7">
        <v>107</v>
      </c>
      <c r="D46" s="7">
        <v>69</v>
      </c>
      <c r="E46" s="7">
        <v>86.69</v>
      </c>
      <c r="F46" s="7">
        <v>29.803000000000001</v>
      </c>
    </row>
    <row r="47" spans="2:6" x14ac:dyDescent="0.25">
      <c r="B47" s="7">
        <v>44</v>
      </c>
      <c r="C47" s="7">
        <v>107</v>
      </c>
      <c r="D47" s="7">
        <v>24</v>
      </c>
      <c r="E47" s="7">
        <v>115.8485</v>
      </c>
      <c r="F47" s="7">
        <v>31.759499999999999</v>
      </c>
    </row>
    <row r="48" spans="2:6" x14ac:dyDescent="0.25">
      <c r="B48" s="7">
        <v>45</v>
      </c>
      <c r="C48" s="7">
        <v>64</v>
      </c>
      <c r="D48" s="7">
        <v>88</v>
      </c>
      <c r="E48" s="7">
        <v>147.2405</v>
      </c>
      <c r="F48" s="7">
        <v>24.34</v>
      </c>
    </row>
    <row r="49" spans="2:6" x14ac:dyDescent="0.25">
      <c r="B49" s="7">
        <v>46</v>
      </c>
      <c r="C49" s="7">
        <v>64</v>
      </c>
      <c r="D49" s="7">
        <v>84</v>
      </c>
      <c r="E49" s="7">
        <v>226.166</v>
      </c>
      <c r="F49" s="7">
        <v>30.346</v>
      </c>
    </row>
    <row r="50" spans="2:6" x14ac:dyDescent="0.25">
      <c r="B50" s="7">
        <v>47</v>
      </c>
      <c r="C50" s="7">
        <v>64</v>
      </c>
      <c r="D50" s="7">
        <v>146</v>
      </c>
      <c r="E50" s="7">
        <v>160.99950000000001</v>
      </c>
      <c r="F50" s="7">
        <v>23.731000000000002</v>
      </c>
    </row>
    <row r="51" spans="2:6" x14ac:dyDescent="0.25">
      <c r="B51" s="7">
        <v>48</v>
      </c>
      <c r="C51" s="7">
        <v>64</v>
      </c>
      <c r="D51" s="7">
        <v>21</v>
      </c>
      <c r="E51" s="7">
        <v>185.54300000000001</v>
      </c>
      <c r="F51" s="7">
        <v>25.062999999999999</v>
      </c>
    </row>
    <row r="52" spans="2:6" x14ac:dyDescent="0.25">
      <c r="B52" s="7">
        <v>49</v>
      </c>
      <c r="C52" s="7">
        <v>64</v>
      </c>
      <c r="D52" s="7">
        <v>30</v>
      </c>
      <c r="E52" s="7">
        <v>128.535</v>
      </c>
      <c r="F52" s="7">
        <v>24.8035</v>
      </c>
    </row>
    <row r="53" spans="2:6" x14ac:dyDescent="0.25">
      <c r="B53" s="7">
        <v>50</v>
      </c>
      <c r="C53" s="7">
        <v>64</v>
      </c>
      <c r="D53" s="7">
        <v>107</v>
      </c>
      <c r="E53" s="7">
        <v>101.89100000000001</v>
      </c>
      <c r="F53" s="7">
        <v>27.434999999999999</v>
      </c>
    </row>
    <row r="54" spans="2:6" x14ac:dyDescent="0.25">
      <c r="B54" s="7">
        <v>51</v>
      </c>
      <c r="C54" s="7">
        <v>64</v>
      </c>
      <c r="D54" s="7">
        <v>69</v>
      </c>
      <c r="E54" s="7">
        <v>61.727499999999999</v>
      </c>
      <c r="F54" s="7">
        <v>27.063500000000001</v>
      </c>
    </row>
    <row r="55" spans="2:6" x14ac:dyDescent="0.25">
      <c r="B55" s="7">
        <v>52</v>
      </c>
      <c r="C55" s="7">
        <v>64</v>
      </c>
      <c r="D55" s="7">
        <v>24</v>
      </c>
      <c r="E55" s="7">
        <v>72.247500000000002</v>
      </c>
      <c r="F55" s="7">
        <v>32.704999999999998</v>
      </c>
    </row>
    <row r="56" spans="2:6" x14ac:dyDescent="0.25">
      <c r="B56" s="7">
        <v>53</v>
      </c>
      <c r="C56" s="7">
        <v>115</v>
      </c>
      <c r="D56" s="7">
        <v>88</v>
      </c>
      <c r="E56" s="7">
        <v>152.99850000000001</v>
      </c>
      <c r="F56" s="7">
        <v>26.641500000000001</v>
      </c>
    </row>
    <row r="57" spans="2:6" x14ac:dyDescent="0.25">
      <c r="B57" s="7">
        <v>54</v>
      </c>
      <c r="C57" s="7">
        <v>115</v>
      </c>
      <c r="D57" s="7">
        <v>87</v>
      </c>
      <c r="E57" s="7">
        <v>191.196</v>
      </c>
      <c r="F57" s="7">
        <v>32.089500000000001</v>
      </c>
    </row>
    <row r="58" spans="2:6" x14ac:dyDescent="0.25">
      <c r="B58" s="7">
        <v>55</v>
      </c>
      <c r="C58" s="7">
        <v>115</v>
      </c>
      <c r="D58" s="7">
        <v>84</v>
      </c>
      <c r="E58" s="7">
        <v>231.92349999999999</v>
      </c>
      <c r="F58" s="7">
        <v>30.839500000000001</v>
      </c>
    </row>
    <row r="59" spans="2:6" x14ac:dyDescent="0.25">
      <c r="B59" s="7">
        <v>56</v>
      </c>
      <c r="C59" s="7">
        <v>115</v>
      </c>
      <c r="D59" s="7">
        <v>146</v>
      </c>
      <c r="E59" s="7">
        <v>166.75700000000001</v>
      </c>
      <c r="F59" s="7">
        <v>26.256499999999999</v>
      </c>
    </row>
    <row r="60" spans="2:6" x14ac:dyDescent="0.25">
      <c r="B60" s="7">
        <v>57</v>
      </c>
      <c r="C60" s="7">
        <v>115</v>
      </c>
      <c r="D60" s="7">
        <v>21</v>
      </c>
      <c r="E60" s="7">
        <v>191.3005</v>
      </c>
      <c r="F60" s="7">
        <v>26.971499999999999</v>
      </c>
    </row>
    <row r="61" spans="2:6" x14ac:dyDescent="0.25">
      <c r="B61" s="7">
        <v>58</v>
      </c>
      <c r="C61" s="7">
        <v>115</v>
      </c>
      <c r="D61" s="7">
        <v>30</v>
      </c>
      <c r="E61" s="7">
        <v>134.29349999999999</v>
      </c>
      <c r="F61" s="7">
        <v>28.055</v>
      </c>
    </row>
    <row r="62" spans="2:6" x14ac:dyDescent="0.25">
      <c r="B62" s="7">
        <v>59</v>
      </c>
      <c r="C62" s="7">
        <v>115</v>
      </c>
      <c r="D62" s="7">
        <v>107</v>
      </c>
      <c r="E62" s="7">
        <v>107.6485</v>
      </c>
      <c r="F62" s="7">
        <v>30.166</v>
      </c>
    </row>
    <row r="63" spans="2:6" x14ac:dyDescent="0.25">
      <c r="B63" s="7">
        <v>60</v>
      </c>
      <c r="C63" s="7">
        <v>115</v>
      </c>
      <c r="D63" s="7">
        <v>69</v>
      </c>
      <c r="E63" s="7">
        <v>67.483999999999995</v>
      </c>
      <c r="F63" s="7">
        <v>31.476500000000001</v>
      </c>
    </row>
    <row r="64" spans="2:6" x14ac:dyDescent="0.25">
      <c r="B64" s="7">
        <v>61</v>
      </c>
      <c r="C64" s="7">
        <v>115</v>
      </c>
      <c r="D64" s="7">
        <v>64</v>
      </c>
      <c r="E64" s="7">
        <v>55.5105</v>
      </c>
      <c r="F64" s="7">
        <v>33.465499999999999</v>
      </c>
    </row>
    <row r="65" spans="2:6" x14ac:dyDescent="0.25">
      <c r="B65" s="7">
        <v>62</v>
      </c>
      <c r="C65" s="7">
        <v>115</v>
      </c>
      <c r="D65" s="7">
        <v>24</v>
      </c>
      <c r="E65" s="7">
        <v>41.225999999999999</v>
      </c>
      <c r="F65" s="7">
        <v>45.524000000000001</v>
      </c>
    </row>
    <row r="66" spans="2:6" x14ac:dyDescent="0.25">
      <c r="B66" s="7">
        <v>63</v>
      </c>
      <c r="C66" s="7">
        <v>150</v>
      </c>
      <c r="D66" s="7">
        <v>87</v>
      </c>
      <c r="E66" s="7">
        <v>73.113500000000002</v>
      </c>
      <c r="F66" s="7">
        <v>34.740499999999997</v>
      </c>
    </row>
    <row r="67" spans="2:6" x14ac:dyDescent="0.25">
      <c r="B67" s="7">
        <v>64</v>
      </c>
      <c r="C67" s="7">
        <v>150</v>
      </c>
      <c r="D67" s="7">
        <v>84</v>
      </c>
      <c r="E67" s="7">
        <v>113.84399999999999</v>
      </c>
      <c r="F67" s="7">
        <v>32.456000000000003</v>
      </c>
    </row>
    <row r="68" spans="2:6" x14ac:dyDescent="0.25">
      <c r="B68" s="7">
        <v>65</v>
      </c>
      <c r="C68" s="7">
        <v>150</v>
      </c>
      <c r="D68" s="7">
        <v>30</v>
      </c>
      <c r="E68" s="7">
        <v>78.165999999999997</v>
      </c>
      <c r="F68" s="7">
        <v>29.452999999999999</v>
      </c>
    </row>
    <row r="69" spans="2:6" x14ac:dyDescent="0.25">
      <c r="B69" s="7">
        <v>66</v>
      </c>
      <c r="C69" s="7">
        <v>150</v>
      </c>
      <c r="D69" s="7">
        <v>24</v>
      </c>
      <c r="E69" s="7">
        <v>134.59299999999999</v>
      </c>
      <c r="F69" s="7">
        <v>31.13</v>
      </c>
    </row>
    <row r="70" spans="2:6" x14ac:dyDescent="0.25">
      <c r="B70" s="7">
        <v>67</v>
      </c>
      <c r="C70" s="7">
        <v>81</v>
      </c>
      <c r="D70" s="7">
        <v>87</v>
      </c>
      <c r="E70" s="7">
        <v>109.629</v>
      </c>
      <c r="F70" s="7">
        <v>41.564500000000002</v>
      </c>
    </row>
    <row r="71" spans="2:6" x14ac:dyDescent="0.25">
      <c r="B71" s="7">
        <v>68</v>
      </c>
      <c r="C71" s="7">
        <v>81</v>
      </c>
      <c r="D71" s="7">
        <v>30</v>
      </c>
      <c r="E71" s="7">
        <v>136.23949999999999</v>
      </c>
      <c r="F71" s="7">
        <v>37.950499999999998</v>
      </c>
    </row>
    <row r="72" spans="2:6" x14ac:dyDescent="0.25">
      <c r="B72" s="7">
        <v>69</v>
      </c>
      <c r="C72" s="7">
        <v>81</v>
      </c>
      <c r="D72" s="7">
        <v>24</v>
      </c>
      <c r="E72" s="7">
        <v>192.667</v>
      </c>
      <c r="F72" s="7">
        <v>37.802999999999997</v>
      </c>
    </row>
    <row r="73" spans="2:6" x14ac:dyDescent="0.25">
      <c r="B73" s="7">
        <v>70</v>
      </c>
      <c r="C73" s="7">
        <v>142</v>
      </c>
      <c r="D73" s="7">
        <v>84</v>
      </c>
      <c r="E73" s="7">
        <v>110.3535</v>
      </c>
      <c r="F73" s="7">
        <v>35.359000000000002</v>
      </c>
    </row>
    <row r="74" spans="2:6" x14ac:dyDescent="0.25">
      <c r="B74" s="7">
        <v>71</v>
      </c>
      <c r="C74" s="7">
        <v>142</v>
      </c>
      <c r="D74" s="7">
        <v>24</v>
      </c>
      <c r="E74" s="7">
        <v>152.66200000000001</v>
      </c>
      <c r="F74" s="7">
        <v>34.941499999999998</v>
      </c>
    </row>
    <row r="75" spans="2:6" x14ac:dyDescent="0.25">
      <c r="B75" s="7">
        <v>72</v>
      </c>
      <c r="C75" s="7">
        <v>115</v>
      </c>
      <c r="D75" s="7">
        <v>88</v>
      </c>
      <c r="E75" s="7">
        <v>152.99850000000001</v>
      </c>
      <c r="F75" s="7">
        <v>26.641500000000001</v>
      </c>
    </row>
    <row r="76" spans="2:6" x14ac:dyDescent="0.25">
      <c r="B76" s="7">
        <v>73</v>
      </c>
      <c r="C76" s="7">
        <v>115</v>
      </c>
      <c r="D76" s="7">
        <v>87</v>
      </c>
      <c r="E76" s="7">
        <v>191.196</v>
      </c>
      <c r="F76" s="7">
        <v>32.089500000000001</v>
      </c>
    </row>
    <row r="77" spans="2:6" x14ac:dyDescent="0.25">
      <c r="B77" s="7">
        <v>74</v>
      </c>
      <c r="C77" s="7">
        <v>115</v>
      </c>
      <c r="D77" s="7">
        <v>146</v>
      </c>
      <c r="E77" s="7">
        <v>166.75700000000001</v>
      </c>
      <c r="F77" s="7">
        <v>26.256499999999999</v>
      </c>
    </row>
    <row r="78" spans="2:6" x14ac:dyDescent="0.25">
      <c r="B78" s="7">
        <v>75</v>
      </c>
      <c r="C78" s="7">
        <v>115</v>
      </c>
      <c r="D78" s="7">
        <v>21</v>
      </c>
      <c r="E78" s="7">
        <v>191.3005</v>
      </c>
      <c r="F78" s="7">
        <v>26.971499999999999</v>
      </c>
    </row>
    <row r="79" spans="2:6" x14ac:dyDescent="0.25">
      <c r="B79" s="7">
        <v>76</v>
      </c>
      <c r="C79" s="7">
        <v>115</v>
      </c>
      <c r="D79" s="7">
        <v>64</v>
      </c>
      <c r="E79" s="7">
        <v>55.5105</v>
      </c>
      <c r="F79" s="7">
        <v>33.465499999999999</v>
      </c>
    </row>
    <row r="80" spans="2:6" x14ac:dyDescent="0.25">
      <c r="B80" s="7">
        <v>77</v>
      </c>
      <c r="C80" s="7">
        <v>115</v>
      </c>
      <c r="D80" s="7">
        <v>24</v>
      </c>
      <c r="E80" s="7">
        <v>41.225999999999999</v>
      </c>
      <c r="F80" s="7">
        <v>45.524000000000001</v>
      </c>
    </row>
    <row r="81" spans="2:6" x14ac:dyDescent="0.25">
      <c r="B81" s="7">
        <v>78</v>
      </c>
      <c r="C81" s="7">
        <v>150</v>
      </c>
      <c r="D81" s="7">
        <v>87</v>
      </c>
      <c r="E81" s="7">
        <v>73.113500000000002</v>
      </c>
      <c r="F81" s="7">
        <v>34.740499999999997</v>
      </c>
    </row>
    <row r="82" spans="2:6" x14ac:dyDescent="0.25">
      <c r="B82" s="7">
        <v>79</v>
      </c>
      <c r="C82" s="7">
        <v>150</v>
      </c>
      <c r="D82" s="7">
        <v>84</v>
      </c>
      <c r="E82" s="7">
        <v>113.84399999999999</v>
      </c>
      <c r="F82" s="7">
        <v>32.456000000000003</v>
      </c>
    </row>
    <row r="83" spans="2:6" x14ac:dyDescent="0.25">
      <c r="B83" s="7">
        <v>80</v>
      </c>
      <c r="C83" s="7">
        <v>150</v>
      </c>
      <c r="D83" s="7">
        <v>146</v>
      </c>
      <c r="E83" s="7">
        <v>76.221500000000006</v>
      </c>
      <c r="F83" s="7">
        <v>28.242999999999999</v>
      </c>
    </row>
    <row r="84" spans="2:6" x14ac:dyDescent="0.25">
      <c r="B84" s="7">
        <v>81</v>
      </c>
      <c r="C84" s="7">
        <v>150</v>
      </c>
      <c r="D84" s="7">
        <v>30</v>
      </c>
      <c r="E84" s="7">
        <v>78.165999999999997</v>
      </c>
      <c r="F84" s="7">
        <v>29.452999999999999</v>
      </c>
    </row>
    <row r="85" spans="2:6" x14ac:dyDescent="0.25">
      <c r="B85" s="7">
        <v>82</v>
      </c>
      <c r="C85" s="7">
        <v>150</v>
      </c>
      <c r="D85" s="7">
        <v>110</v>
      </c>
      <c r="E85" s="7">
        <v>85.845500000000001</v>
      </c>
      <c r="F85" s="7">
        <v>30.235499999999998</v>
      </c>
    </row>
    <row r="86" spans="2:6" x14ac:dyDescent="0.25">
      <c r="B86" s="7">
        <v>83</v>
      </c>
      <c r="C86" s="7">
        <v>150</v>
      </c>
      <c r="D86" s="7">
        <v>69</v>
      </c>
      <c r="E86" s="7">
        <v>105.434</v>
      </c>
      <c r="F86" s="7">
        <v>30.294499999999999</v>
      </c>
    </row>
    <row r="87" spans="2:6" x14ac:dyDescent="0.25">
      <c r="B87" s="7">
        <v>84</v>
      </c>
      <c r="C87" s="7">
        <v>150</v>
      </c>
      <c r="D87" s="7">
        <v>24</v>
      </c>
      <c r="E87" s="7">
        <v>134.59299999999999</v>
      </c>
      <c r="F87" s="7">
        <v>31.13</v>
      </c>
    </row>
    <row r="88" spans="2:6" x14ac:dyDescent="0.25">
      <c r="B88" s="7">
        <v>85</v>
      </c>
      <c r="C88" s="7">
        <v>81</v>
      </c>
      <c r="D88" s="7">
        <v>87</v>
      </c>
      <c r="E88" s="7">
        <v>109.629</v>
      </c>
      <c r="F88" s="7">
        <v>41.564500000000002</v>
      </c>
    </row>
    <row r="89" spans="2:6" x14ac:dyDescent="0.25">
      <c r="B89" s="7">
        <v>86</v>
      </c>
      <c r="C89" s="7">
        <v>81</v>
      </c>
      <c r="D89" s="7">
        <v>30</v>
      </c>
      <c r="E89" s="7">
        <v>136.23949999999999</v>
      </c>
      <c r="F89" s="7">
        <v>37.950499999999998</v>
      </c>
    </row>
    <row r="90" spans="2:6" x14ac:dyDescent="0.25">
      <c r="B90" s="7">
        <v>87</v>
      </c>
      <c r="C90" s="7">
        <v>142</v>
      </c>
      <c r="D90" s="7">
        <v>84</v>
      </c>
      <c r="E90" s="7">
        <v>110.3535</v>
      </c>
      <c r="F90" s="7">
        <v>35.359000000000002</v>
      </c>
    </row>
    <row r="91" spans="2:6" x14ac:dyDescent="0.25">
      <c r="B91" s="7">
        <v>88</v>
      </c>
      <c r="C91" s="7">
        <v>142</v>
      </c>
      <c r="D91" s="7">
        <v>30</v>
      </c>
      <c r="E91" s="7">
        <v>96.234999999999999</v>
      </c>
      <c r="F91" s="7">
        <v>34.44</v>
      </c>
    </row>
    <row r="92" spans="2:6" x14ac:dyDescent="0.25">
      <c r="B92" s="7">
        <v>89</v>
      </c>
      <c r="C92" s="7">
        <v>99</v>
      </c>
      <c r="D92" s="7">
        <v>88</v>
      </c>
      <c r="E92" s="7">
        <v>99.952500000000001</v>
      </c>
      <c r="F92" s="7">
        <v>24.7605</v>
      </c>
    </row>
    <row r="93" spans="2:6" x14ac:dyDescent="0.25">
      <c r="B93" s="7">
        <v>90</v>
      </c>
      <c r="C93" s="7">
        <v>99</v>
      </c>
      <c r="D93" s="7">
        <v>146</v>
      </c>
      <c r="E93" s="7">
        <v>39.753999999999998</v>
      </c>
      <c r="F93" s="7">
        <v>30.756499999999999</v>
      </c>
    </row>
    <row r="94" spans="2:6" x14ac:dyDescent="0.25">
      <c r="B94" s="7">
        <v>91</v>
      </c>
      <c r="C94" s="7">
        <v>110</v>
      </c>
      <c r="D94" s="7">
        <v>88</v>
      </c>
      <c r="E94" s="7">
        <v>113.33750000000001</v>
      </c>
      <c r="F94" s="7">
        <v>25.0395</v>
      </c>
    </row>
    <row r="95" spans="2:6" x14ac:dyDescent="0.25">
      <c r="B95" s="7">
        <v>92</v>
      </c>
      <c r="C95" s="7">
        <v>110</v>
      </c>
      <c r="D95" s="7">
        <v>146</v>
      </c>
      <c r="E95" s="7">
        <v>127.09399999999999</v>
      </c>
      <c r="F95" s="7">
        <v>24.435500000000001</v>
      </c>
    </row>
    <row r="96" spans="2:6" x14ac:dyDescent="0.25">
      <c r="B96" s="7">
        <v>93</v>
      </c>
      <c r="C96" s="7">
        <v>107</v>
      </c>
      <c r="D96" s="7">
        <v>24</v>
      </c>
      <c r="E96" s="7">
        <v>115.8485</v>
      </c>
      <c r="F96" s="7">
        <v>31.759499999999999</v>
      </c>
    </row>
    <row r="97" spans="2:6" x14ac:dyDescent="0.25">
      <c r="B97" s="7">
        <v>94</v>
      </c>
      <c r="C97" s="7">
        <v>64</v>
      </c>
      <c r="D97" s="7">
        <v>88</v>
      </c>
      <c r="E97" s="7">
        <v>147.2405</v>
      </c>
      <c r="F97" s="7">
        <v>24.34</v>
      </c>
    </row>
    <row r="98" spans="2:6" x14ac:dyDescent="0.25">
      <c r="B98" s="7">
        <v>95</v>
      </c>
      <c r="C98" s="7">
        <v>64</v>
      </c>
      <c r="D98" s="7">
        <v>146</v>
      </c>
      <c r="E98" s="7">
        <v>160.99950000000001</v>
      </c>
      <c r="F98" s="7">
        <v>23.731000000000002</v>
      </c>
    </row>
    <row r="99" spans="2:6" x14ac:dyDescent="0.25">
      <c r="B99" s="7">
        <v>96</v>
      </c>
      <c r="C99" s="7">
        <v>115</v>
      </c>
      <c r="D99" s="7">
        <v>88</v>
      </c>
      <c r="E99" s="7">
        <v>152.99850000000001</v>
      </c>
      <c r="F99" s="7">
        <v>26.641500000000001</v>
      </c>
    </row>
    <row r="100" spans="2:6" x14ac:dyDescent="0.25">
      <c r="B100" s="7">
        <v>97</v>
      </c>
      <c r="C100" s="7">
        <v>115</v>
      </c>
      <c r="D100" s="7">
        <v>87</v>
      </c>
      <c r="E100" s="7">
        <v>191.196</v>
      </c>
      <c r="F100" s="7">
        <v>32.089500000000001</v>
      </c>
    </row>
    <row r="101" spans="2:6" x14ac:dyDescent="0.25">
      <c r="B101" s="7">
        <v>98</v>
      </c>
      <c r="C101" s="7">
        <v>115</v>
      </c>
      <c r="D101" s="7">
        <v>84</v>
      </c>
      <c r="E101" s="7">
        <v>231.92349999999999</v>
      </c>
      <c r="F101" s="7">
        <v>30.839500000000001</v>
      </c>
    </row>
    <row r="102" spans="2:6" x14ac:dyDescent="0.25">
      <c r="B102" s="7">
        <v>99</v>
      </c>
      <c r="C102" s="7">
        <v>115</v>
      </c>
      <c r="D102" s="7">
        <v>146</v>
      </c>
      <c r="E102" s="7">
        <v>166.75700000000001</v>
      </c>
      <c r="F102" s="7">
        <v>26.256499999999999</v>
      </c>
    </row>
    <row r="103" spans="2:6" x14ac:dyDescent="0.25">
      <c r="B103" s="7">
        <v>100</v>
      </c>
      <c r="C103" s="7">
        <v>115</v>
      </c>
      <c r="D103" s="7">
        <v>30</v>
      </c>
      <c r="E103" s="7">
        <v>134.29349999999999</v>
      </c>
      <c r="F103" s="7">
        <v>28.055</v>
      </c>
    </row>
    <row r="104" spans="2:6" x14ac:dyDescent="0.25">
      <c r="B104" s="7">
        <v>101</v>
      </c>
      <c r="C104" s="7">
        <v>115</v>
      </c>
      <c r="D104" s="7">
        <v>64</v>
      </c>
      <c r="E104" s="7">
        <v>55.5105</v>
      </c>
      <c r="F104" s="7">
        <v>33.465499999999999</v>
      </c>
    </row>
    <row r="105" spans="2:6" x14ac:dyDescent="0.25">
      <c r="B105" s="7">
        <v>102</v>
      </c>
      <c r="C105" s="7">
        <v>115</v>
      </c>
      <c r="D105" s="7">
        <v>24</v>
      </c>
      <c r="E105" s="7">
        <v>41.225999999999999</v>
      </c>
      <c r="F105" s="7">
        <v>45.524000000000001</v>
      </c>
    </row>
    <row r="106" spans="2:6" ht="15.75" thickBot="1" x14ac:dyDescent="0.3"/>
    <row r="107" spans="2:6" ht="15.75" thickBot="1" x14ac:dyDescent="0.3">
      <c r="E107" s="8">
        <f>SUM(E4:E105)</f>
        <v>11868.010999999997</v>
      </c>
      <c r="F107" s="8">
        <f>AVERAGE(F4:F105)</f>
        <v>31.17549509803921</v>
      </c>
    </row>
    <row r="108" spans="2:6" x14ac:dyDescent="0.25">
      <c r="E108" s="6" t="s">
        <v>7</v>
      </c>
      <c r="F108" s="6" t="s">
        <v>8</v>
      </c>
    </row>
  </sheetData>
  <mergeCells count="1">
    <mergeCell ref="B1:F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208"/>
  <sheetViews>
    <sheetView workbookViewId="0">
      <selection activeCell="M28" sqref="M28"/>
    </sheetView>
  </sheetViews>
  <sheetFormatPr defaultRowHeight="15" x14ac:dyDescent="0.25"/>
  <cols>
    <col min="1" max="2" width="9.140625" style="3"/>
    <col min="3" max="3" width="12.7109375" style="3" bestFit="1" customWidth="1"/>
    <col min="4" max="4" width="11.7109375" style="3" bestFit="1" customWidth="1"/>
    <col min="5" max="6" width="12" style="3" bestFit="1" customWidth="1"/>
    <col min="7" max="12" width="9.140625" style="3"/>
    <col min="13" max="13" width="12.7109375" style="3" bestFit="1" customWidth="1"/>
    <col min="14" max="14" width="14.140625" style="3" bestFit="1" customWidth="1"/>
    <col min="15" max="15" width="12" style="3" bestFit="1" customWidth="1"/>
    <col min="16" max="17" width="9.140625" style="3"/>
    <col min="18" max="18" width="12.7109375" style="3" bestFit="1" customWidth="1"/>
    <col min="19" max="19" width="14.140625" style="3" bestFit="1" customWidth="1"/>
    <col min="20" max="20" width="12" style="3" bestFit="1" customWidth="1"/>
    <col min="21" max="16384" width="9.140625" style="3"/>
  </cols>
  <sheetData>
    <row r="1" spans="2:20" ht="15.75" thickBot="1" x14ac:dyDescent="0.3">
      <c r="B1" s="32" t="s">
        <v>26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</row>
    <row r="2" spans="2:20" ht="15.75" thickBot="1" x14ac:dyDescent="0.3">
      <c r="B2" s="4" t="s">
        <v>10</v>
      </c>
      <c r="C2" s="4" t="s">
        <v>1</v>
      </c>
      <c r="D2" s="4" t="s">
        <v>2</v>
      </c>
      <c r="E2" s="4" t="s">
        <v>4</v>
      </c>
      <c r="F2" s="4" t="s">
        <v>3</v>
      </c>
      <c r="H2" s="33" t="s">
        <v>15</v>
      </c>
      <c r="I2" s="34"/>
    </row>
    <row r="3" spans="2:20" x14ac:dyDescent="0.25">
      <c r="B3" s="6" t="s">
        <v>5</v>
      </c>
      <c r="C3" s="6" t="s">
        <v>5</v>
      </c>
      <c r="D3" s="6" t="s">
        <v>5</v>
      </c>
      <c r="E3" s="6" t="s">
        <v>8</v>
      </c>
      <c r="F3" s="6" t="s">
        <v>9</v>
      </c>
      <c r="H3" s="16" t="s">
        <v>13</v>
      </c>
      <c r="I3" s="16" t="s">
        <v>14</v>
      </c>
    </row>
    <row r="4" spans="2:20" ht="15.75" thickBot="1" x14ac:dyDescent="0.3">
      <c r="B4" s="7">
        <v>1</v>
      </c>
      <c r="C4" s="7">
        <v>18</v>
      </c>
      <c r="D4" s="7">
        <v>140</v>
      </c>
      <c r="E4" s="7">
        <v>33.6984633740961</v>
      </c>
      <c r="F4" s="7">
        <v>1.3272167691939301</v>
      </c>
      <c r="H4" s="9" t="str">
        <f>IF(E4&gt;='Tab.media riass. soluz. attuale'!E2,"OK","NO")</f>
        <v>NO</v>
      </c>
      <c r="I4" s="9" t="str">
        <f>IF(F4&gt;='Tab.media riass. soluz. attuale'!F2,"OK","NO")</f>
        <v>NO</v>
      </c>
    </row>
    <row r="5" spans="2:20" ht="15.75" thickBot="1" x14ac:dyDescent="0.3">
      <c r="B5" s="7">
        <v>2</v>
      </c>
      <c r="C5" s="7">
        <v>140</v>
      </c>
      <c r="D5" s="7">
        <v>126</v>
      </c>
      <c r="E5" s="7">
        <v>23.944543884320399</v>
      </c>
      <c r="F5" s="7">
        <v>1.0086510099938499</v>
      </c>
      <c r="H5" s="9" t="str">
        <f>IF(E5&gt;='Tab.media riass. soluz. attuale'!E3,"OK","NO")</f>
        <v>NO</v>
      </c>
      <c r="I5" s="9" t="str">
        <f>IF(F5&gt;='Tab.media riass. soluz. attuale'!F3,"OK","NO")</f>
        <v>NO</v>
      </c>
      <c r="L5" s="26" t="s">
        <v>16</v>
      </c>
      <c r="M5" s="27"/>
      <c r="N5" s="27"/>
      <c r="O5" s="28"/>
      <c r="Q5" s="29" t="s">
        <v>17</v>
      </c>
      <c r="R5" s="30"/>
      <c r="S5" s="30"/>
      <c r="T5" s="31"/>
    </row>
    <row r="6" spans="2:20" ht="15.75" thickBot="1" x14ac:dyDescent="0.3">
      <c r="B6" s="7">
        <v>3</v>
      </c>
      <c r="C6" s="7">
        <v>19</v>
      </c>
      <c r="D6" s="7">
        <v>20</v>
      </c>
      <c r="E6" s="7">
        <v>24.7814696398687</v>
      </c>
      <c r="F6" s="7">
        <v>1.0290815805601199</v>
      </c>
      <c r="H6" s="9" t="str">
        <f>IF(E6&gt;='Tab.media riass. soluz. attuale'!E4,"OK","NO")</f>
        <v>NO</v>
      </c>
      <c r="I6" s="9" t="str">
        <f>IF(F6&gt;='Tab.media riass. soluz. attuale'!F4,"OK","NO")</f>
        <v>NO</v>
      </c>
      <c r="L6" s="4" t="s">
        <v>10</v>
      </c>
      <c r="M6" s="4" t="s">
        <v>1</v>
      </c>
      <c r="N6" s="4" t="s">
        <v>2</v>
      </c>
      <c r="O6" s="4" t="s">
        <v>4</v>
      </c>
      <c r="Q6" s="4" t="s">
        <v>10</v>
      </c>
      <c r="R6" s="4" t="s">
        <v>1</v>
      </c>
      <c r="S6" s="4" t="s">
        <v>2</v>
      </c>
      <c r="T6" s="4" t="s">
        <v>4</v>
      </c>
    </row>
    <row r="7" spans="2:20" x14ac:dyDescent="0.25">
      <c r="B7" s="7">
        <v>4</v>
      </c>
      <c r="C7" s="7">
        <v>20</v>
      </c>
      <c r="D7" s="7">
        <v>6</v>
      </c>
      <c r="E7" s="7">
        <v>31.2272905126305</v>
      </c>
      <c r="F7" s="7">
        <v>1.2899207061467299</v>
      </c>
      <c r="H7" s="9" t="str">
        <f>IF(E7&gt;='Tab.media riass. soluz. attuale'!E5,"OK","NO")</f>
        <v>OK</v>
      </c>
      <c r="I7" s="9" t="str">
        <f>IF(F7&gt;='Tab.media riass. soluz. attuale'!F5,"OK","NO")</f>
        <v>OK</v>
      </c>
      <c r="K7" s="3">
        <v>1</v>
      </c>
      <c r="L7" s="9">
        <v>5</v>
      </c>
      <c r="M7" s="9">
        <v>6</v>
      </c>
      <c r="N7" s="9">
        <v>7</v>
      </c>
      <c r="O7" s="9">
        <f>E8</f>
        <v>19.947042056834398</v>
      </c>
      <c r="Q7" s="17">
        <v>78</v>
      </c>
      <c r="R7" s="17">
        <v>61</v>
      </c>
      <c r="S7" s="17">
        <v>135</v>
      </c>
      <c r="T7" s="17">
        <f>E77</f>
        <v>36.168324973015601</v>
      </c>
    </row>
    <row r="8" spans="2:20" x14ac:dyDescent="0.25">
      <c r="B8" s="10">
        <v>5</v>
      </c>
      <c r="C8" s="10">
        <v>6</v>
      </c>
      <c r="D8" s="10">
        <v>7</v>
      </c>
      <c r="E8" s="10">
        <v>19.947042056834398</v>
      </c>
      <c r="F8" s="10">
        <v>1.02619363895131</v>
      </c>
      <c r="H8" s="9" t="str">
        <f>IF(E8&gt;='Tab.media riass. soluz. attuale'!E6,"OK","NO")</f>
        <v>NO</v>
      </c>
      <c r="I8" s="9" t="str">
        <f>IF(F8&gt;='Tab.media riass. soluz. attuale'!F6,"OK","NO")</f>
        <v>OK</v>
      </c>
      <c r="K8" s="3">
        <v>2</v>
      </c>
      <c r="L8" s="9">
        <v>6</v>
      </c>
      <c r="M8" s="9">
        <v>7</v>
      </c>
      <c r="N8" s="9">
        <v>124</v>
      </c>
      <c r="O8" s="9">
        <f>E9</f>
        <v>29.379305862610799</v>
      </c>
      <c r="Q8" s="9">
        <v>79</v>
      </c>
      <c r="R8" s="9">
        <v>135</v>
      </c>
      <c r="S8" s="9">
        <v>139</v>
      </c>
      <c r="T8" s="9">
        <f>E78</f>
        <v>42.647502493507602</v>
      </c>
    </row>
    <row r="9" spans="2:20" x14ac:dyDescent="0.25">
      <c r="B9" s="10">
        <v>6</v>
      </c>
      <c r="C9" s="10">
        <v>7</v>
      </c>
      <c r="D9" s="10">
        <v>124</v>
      </c>
      <c r="E9" s="10">
        <v>29.379305862610799</v>
      </c>
      <c r="F9" s="10">
        <v>1.34284972254808</v>
      </c>
      <c r="H9" s="9" t="str">
        <f>IF(E9&gt;='Tab.media riass. soluz. attuale'!E7,"OK","NO")</f>
        <v>NO</v>
      </c>
      <c r="I9" s="9" t="str">
        <f>IF(F9&gt;='Tab.media riass. soluz. attuale'!F7,"OK","NO")</f>
        <v>OK</v>
      </c>
      <c r="K9" s="3">
        <v>3</v>
      </c>
      <c r="L9" s="9">
        <v>15</v>
      </c>
      <c r="M9" s="9">
        <v>120</v>
      </c>
      <c r="N9" s="9">
        <v>130</v>
      </c>
      <c r="O9" s="9">
        <f>E18</f>
        <v>28.4406519839285</v>
      </c>
      <c r="Q9" s="9">
        <v>88</v>
      </c>
      <c r="R9" s="9">
        <v>127</v>
      </c>
      <c r="S9" s="9">
        <v>128</v>
      </c>
      <c r="T9" s="9">
        <f>E87</f>
        <v>25.903107928983498</v>
      </c>
    </row>
    <row r="10" spans="2:20" x14ac:dyDescent="0.25">
      <c r="B10" s="7">
        <v>7</v>
      </c>
      <c r="C10" s="7">
        <v>8</v>
      </c>
      <c r="D10" s="7">
        <v>118</v>
      </c>
      <c r="E10" s="7">
        <v>29.806218933205599</v>
      </c>
      <c r="F10" s="7">
        <v>1.02446535970052</v>
      </c>
      <c r="H10" s="9" t="str">
        <f>IF(E10&gt;='Tab.media riass. soluz. attuale'!E8,"OK","NO")</f>
        <v>OK</v>
      </c>
      <c r="I10" s="9" t="str">
        <f>IF(F10&gt;='Tab.media riass. soluz. attuale'!F8,"OK","NO")</f>
        <v>NO</v>
      </c>
      <c r="K10" s="3">
        <v>4</v>
      </c>
      <c r="L10" s="9">
        <v>16</v>
      </c>
      <c r="M10" s="9">
        <v>130</v>
      </c>
      <c r="N10" s="9">
        <v>59</v>
      </c>
      <c r="O10" s="9">
        <f>E19</f>
        <v>28.476476339890301</v>
      </c>
      <c r="Q10" s="9">
        <v>89</v>
      </c>
      <c r="R10" s="9">
        <v>128</v>
      </c>
      <c r="S10" s="9">
        <v>4</v>
      </c>
      <c r="T10" s="9">
        <f>E88</f>
        <v>35.622550789959</v>
      </c>
    </row>
    <row r="11" spans="2:20" x14ac:dyDescent="0.25">
      <c r="B11" s="7">
        <v>8</v>
      </c>
      <c r="C11" s="7">
        <v>10</v>
      </c>
      <c r="D11" s="7">
        <v>11</v>
      </c>
      <c r="E11" s="7">
        <v>29.863063159675601</v>
      </c>
      <c r="F11" s="7">
        <v>1.2168168798828101</v>
      </c>
      <c r="H11" s="9" t="str">
        <f>IF(E11&gt;='Tab.media riass. soluz. attuale'!E9,"OK","NO")</f>
        <v>NO</v>
      </c>
      <c r="I11" s="9" t="str">
        <f>IF(F11&gt;='Tab.media riass. soluz. attuale'!F9,"OK","NO")</f>
        <v>NO</v>
      </c>
      <c r="K11" s="3">
        <v>5</v>
      </c>
      <c r="L11" s="9">
        <v>17</v>
      </c>
      <c r="M11" s="9">
        <v>59</v>
      </c>
      <c r="N11" s="9">
        <v>9</v>
      </c>
      <c r="O11" s="9">
        <f>E20</f>
        <v>29.326659957628099</v>
      </c>
      <c r="Q11" s="9">
        <v>129</v>
      </c>
      <c r="R11" s="9">
        <v>55</v>
      </c>
      <c r="S11" s="9">
        <v>46</v>
      </c>
      <c r="T11" s="9">
        <f>E128</f>
        <v>29.265536892133099</v>
      </c>
    </row>
    <row r="12" spans="2:20" x14ac:dyDescent="0.25">
      <c r="B12" s="7">
        <v>9</v>
      </c>
      <c r="C12" s="7">
        <v>12</v>
      </c>
      <c r="D12" s="7">
        <v>13</v>
      </c>
      <c r="E12" s="7">
        <v>33.878704969988497</v>
      </c>
      <c r="F12" s="7">
        <v>1.6094495446992501</v>
      </c>
      <c r="H12" s="9" t="str">
        <f>IF(E12&gt;='Tab.media riass. soluz. attuale'!E10,"OK","NO")</f>
        <v>OK</v>
      </c>
      <c r="I12" s="9" t="str">
        <f>IF(F12&gt;='Tab.media riass. soluz. attuale'!F10,"OK","NO")</f>
        <v>OK</v>
      </c>
      <c r="K12" s="3">
        <v>6</v>
      </c>
      <c r="L12" s="9">
        <v>90</v>
      </c>
      <c r="M12" s="9">
        <v>5</v>
      </c>
      <c r="N12" s="9">
        <v>6</v>
      </c>
      <c r="O12" s="9">
        <f>E89</f>
        <v>11.814805312812</v>
      </c>
      <c r="Q12" s="9">
        <v>131</v>
      </c>
      <c r="R12" s="9">
        <v>141</v>
      </c>
      <c r="S12" s="9">
        <v>61</v>
      </c>
      <c r="T12" s="9">
        <f>E130</f>
        <v>30.510139123442599</v>
      </c>
    </row>
    <row r="13" spans="2:20" x14ac:dyDescent="0.25">
      <c r="B13" s="7">
        <v>10</v>
      </c>
      <c r="C13" s="7">
        <v>13</v>
      </c>
      <c r="D13" s="7">
        <v>14</v>
      </c>
      <c r="E13" s="7">
        <v>25.187830079207199</v>
      </c>
      <c r="F13" s="7">
        <v>1.2320375740031499</v>
      </c>
      <c r="H13" s="9" t="str">
        <f>IF(E13&gt;='Tab.media riass. soluz. attuale'!E11,"OK","NO")</f>
        <v>NO</v>
      </c>
      <c r="I13" s="9" t="str">
        <f>IF(F13&gt;='Tab.media riass. soluz. attuale'!F11,"OK","NO")</f>
        <v>OK</v>
      </c>
      <c r="K13" s="3">
        <v>7</v>
      </c>
      <c r="L13" s="9">
        <v>92</v>
      </c>
      <c r="M13" s="9">
        <v>26</v>
      </c>
      <c r="N13" s="9">
        <v>4</v>
      </c>
      <c r="O13" s="9">
        <f>E91</f>
        <v>20.373984812313001</v>
      </c>
      <c r="Q13" s="9">
        <v>174</v>
      </c>
      <c r="R13" s="9">
        <v>139</v>
      </c>
      <c r="S13" s="9">
        <v>138</v>
      </c>
      <c r="T13" s="9">
        <f>E172</f>
        <v>36.635275787592803</v>
      </c>
    </row>
    <row r="14" spans="2:20" x14ac:dyDescent="0.25">
      <c r="B14" s="7">
        <v>11</v>
      </c>
      <c r="C14" s="7">
        <v>14</v>
      </c>
      <c r="D14" s="7">
        <v>15</v>
      </c>
      <c r="E14" s="7">
        <v>33.158018569418097</v>
      </c>
      <c r="F14" s="7">
        <v>1.55445560747308</v>
      </c>
      <c r="H14" s="9" t="str">
        <f>IF(E14&gt;='Tab.media riass. soluz. attuale'!E12,"OK","NO")</f>
        <v>NO</v>
      </c>
      <c r="I14" s="9" t="str">
        <f>IF(F14&gt;='Tab.media riass. soluz. attuale'!F12,"OK","NO")</f>
        <v>NO</v>
      </c>
      <c r="K14" s="3">
        <v>8</v>
      </c>
      <c r="L14" s="9">
        <v>94</v>
      </c>
      <c r="M14" s="9">
        <v>91</v>
      </c>
      <c r="N14" s="9">
        <v>26</v>
      </c>
      <c r="O14" s="9">
        <f>E93</f>
        <v>24.6144304375274</v>
      </c>
      <c r="Q14" s="9">
        <v>175</v>
      </c>
      <c r="R14" s="9">
        <v>138</v>
      </c>
      <c r="S14" s="9">
        <v>47</v>
      </c>
      <c r="T14" s="9">
        <f>E173</f>
        <v>32.302275895227503</v>
      </c>
    </row>
    <row r="15" spans="2:20" x14ac:dyDescent="0.25">
      <c r="B15" s="7">
        <v>12</v>
      </c>
      <c r="C15" s="7">
        <v>15</v>
      </c>
      <c r="D15" s="7">
        <v>125</v>
      </c>
      <c r="E15" s="7">
        <v>25.136754454826001</v>
      </c>
      <c r="F15" s="7">
        <v>1.09223556204135</v>
      </c>
      <c r="H15" s="9" t="str">
        <f>IF(E15&gt;='Tab.media riass. soluz. attuale'!E13,"OK","NO")</f>
        <v>NO</v>
      </c>
      <c r="I15" s="9" t="str">
        <f>IF(F15&gt;='Tab.media riass. soluz. attuale'!F13,"OK","NO")</f>
        <v>NO</v>
      </c>
      <c r="K15" s="3">
        <v>9</v>
      </c>
      <c r="L15" s="9">
        <v>142</v>
      </c>
      <c r="M15" s="9">
        <v>8</v>
      </c>
      <c r="N15" s="9">
        <v>120</v>
      </c>
      <c r="O15" s="9">
        <f>E141</f>
        <v>26.654660594080902</v>
      </c>
      <c r="Q15" s="9">
        <v>180</v>
      </c>
      <c r="R15" s="9">
        <v>17</v>
      </c>
      <c r="S15" s="9">
        <v>18</v>
      </c>
      <c r="T15" s="9">
        <f>E178</f>
        <v>28.709913842020502</v>
      </c>
    </row>
    <row r="16" spans="2:20" x14ac:dyDescent="0.25">
      <c r="B16" s="7">
        <v>13</v>
      </c>
      <c r="C16" s="7">
        <v>125</v>
      </c>
      <c r="D16" s="7">
        <v>16</v>
      </c>
      <c r="E16" s="7">
        <v>30.674432783421199</v>
      </c>
      <c r="F16" s="7">
        <v>1.1736334047337</v>
      </c>
      <c r="H16" s="9" t="str">
        <f>IF(E16&gt;='Tab.media riass. soluz. attuale'!E14,"OK","NO")</f>
        <v>NO</v>
      </c>
      <c r="I16" s="9" t="str">
        <f>IF(F16&gt;='Tab.media riass. soluz. attuale'!F14,"OK","NO")</f>
        <v>NO</v>
      </c>
      <c r="K16" s="3">
        <v>10</v>
      </c>
      <c r="L16" s="9">
        <v>154</v>
      </c>
      <c r="M16" s="9">
        <v>4</v>
      </c>
      <c r="N16" s="9">
        <v>5</v>
      </c>
      <c r="O16" s="9">
        <f>E153</f>
        <v>19.469145865655999</v>
      </c>
      <c r="Q16" s="9">
        <v>181</v>
      </c>
      <c r="R16" s="9">
        <v>129</v>
      </c>
      <c r="S16" s="9">
        <v>127</v>
      </c>
      <c r="T16" s="9">
        <f>E179</f>
        <v>34.065665759074498</v>
      </c>
    </row>
    <row r="17" spans="2:20" x14ac:dyDescent="0.25">
      <c r="B17" s="7">
        <v>14</v>
      </c>
      <c r="C17" s="7">
        <v>16</v>
      </c>
      <c r="D17" s="7">
        <v>17</v>
      </c>
      <c r="E17" s="7">
        <v>29.898465808753102</v>
      </c>
      <c r="F17" s="7">
        <v>1.1367998490343401</v>
      </c>
      <c r="H17" s="9" t="str">
        <f>IF(E17&gt;='Tab.media riass. soluz. attuale'!E15,"OK","NO")</f>
        <v>OK</v>
      </c>
      <c r="I17" s="9" t="str">
        <f>IF(F17&gt;='Tab.media riass. soluz. attuale'!F15,"OK","NO")</f>
        <v>OK</v>
      </c>
      <c r="K17" s="3">
        <v>11</v>
      </c>
      <c r="L17" s="9">
        <v>185</v>
      </c>
      <c r="M17" s="9">
        <v>124</v>
      </c>
      <c r="N17" s="9">
        <v>8</v>
      </c>
      <c r="O17" s="9">
        <f>E183</f>
        <v>27.525430349838501</v>
      </c>
      <c r="Q17" s="9">
        <v>182</v>
      </c>
      <c r="R17" s="9">
        <v>18</v>
      </c>
      <c r="S17" s="9">
        <v>129</v>
      </c>
      <c r="T17" s="9">
        <f>E180</f>
        <v>36.5172838006972</v>
      </c>
    </row>
    <row r="18" spans="2:20" ht="15.75" thickBot="1" x14ac:dyDescent="0.3">
      <c r="B18" s="10">
        <v>15</v>
      </c>
      <c r="C18" s="10">
        <v>120</v>
      </c>
      <c r="D18" s="10">
        <v>130</v>
      </c>
      <c r="E18" s="10">
        <v>28.4406519839285</v>
      </c>
      <c r="F18" s="10">
        <v>4.2453792888587003</v>
      </c>
      <c r="H18" s="9" t="str">
        <f>IF(E18&gt;='Tab.media riass. soluz. attuale'!E16,"OK","NO")</f>
        <v>NO</v>
      </c>
      <c r="I18" s="9" t="str">
        <f>IF(F18&gt;='Tab.media riass. soluz. attuale'!F16,"OK","NO")</f>
        <v>OK</v>
      </c>
      <c r="Q18" s="9">
        <v>183</v>
      </c>
      <c r="R18" s="9">
        <v>47</v>
      </c>
      <c r="S18" s="9">
        <v>17</v>
      </c>
      <c r="T18" s="9">
        <f>E181</f>
        <v>37.815604353526098</v>
      </c>
    </row>
    <row r="19" spans="2:20" ht="15.75" thickBot="1" x14ac:dyDescent="0.3">
      <c r="B19" s="10">
        <v>16</v>
      </c>
      <c r="C19" s="10">
        <v>130</v>
      </c>
      <c r="D19" s="10">
        <v>59</v>
      </c>
      <c r="E19" s="10">
        <v>28.476476339890301</v>
      </c>
      <c r="F19" s="10">
        <v>2.67669626307157</v>
      </c>
      <c r="H19" s="9" t="str">
        <f>IF(E19&gt;='Tab.media riass. soluz. attuale'!E17,"OK","NO")</f>
        <v>NO</v>
      </c>
      <c r="I19" s="9" t="str">
        <f>IF(F19&gt;='Tab.media riass. soluz. attuale'!F17,"OK","NO")</f>
        <v>OK</v>
      </c>
      <c r="N19" s="3" t="s">
        <v>23</v>
      </c>
      <c r="O19" s="8">
        <f>AVERAGE(O7:O17)</f>
        <v>24.183872143010902</v>
      </c>
      <c r="Q19" s="9">
        <v>187</v>
      </c>
      <c r="R19" s="9">
        <v>145</v>
      </c>
      <c r="S19" s="9">
        <v>141</v>
      </c>
      <c r="T19" s="9">
        <f>E185</f>
        <v>38.804719711534098</v>
      </c>
    </row>
    <row r="20" spans="2:20" ht="15.75" thickBot="1" x14ac:dyDescent="0.3">
      <c r="B20" s="10">
        <v>17</v>
      </c>
      <c r="C20" s="10">
        <v>59</v>
      </c>
      <c r="D20" s="10">
        <v>9</v>
      </c>
      <c r="E20" s="10">
        <v>29.326659957628099</v>
      </c>
      <c r="F20" s="10">
        <v>7.3531680296237196</v>
      </c>
      <c r="H20" s="9" t="str">
        <f>IF(E20&gt;='Tab.media riass. soluz. attuale'!E18,"OK","NO")</f>
        <v>NO</v>
      </c>
      <c r="I20" s="9" t="str">
        <f>IF(F20&gt;='Tab.media riass. soluz. attuale'!F18,"OK","NO")</f>
        <v>OK</v>
      </c>
      <c r="Q20" s="9">
        <v>189</v>
      </c>
      <c r="R20" s="9">
        <v>46</v>
      </c>
      <c r="S20" s="9">
        <v>145</v>
      </c>
      <c r="T20" s="9">
        <f>E187</f>
        <v>40.406424340859601</v>
      </c>
    </row>
    <row r="21" spans="2:20" ht="15.75" thickBot="1" x14ac:dyDescent="0.3">
      <c r="B21" s="7">
        <v>19</v>
      </c>
      <c r="C21" s="7">
        <v>9</v>
      </c>
      <c r="D21" s="7">
        <v>88</v>
      </c>
      <c r="E21" s="7">
        <v>31.3038014800706</v>
      </c>
      <c r="F21" s="7">
        <v>3.0141620123294399</v>
      </c>
      <c r="H21" s="9" t="str">
        <f>IF(E21&gt;='Tab.media riass. soluz. attuale'!E19,"OK","NO")</f>
        <v>OK</v>
      </c>
      <c r="I21" s="9" t="str">
        <f>IF(F21&gt;='Tab.media riass. soluz. attuale'!F19,"OK","NO")</f>
        <v>OK</v>
      </c>
      <c r="N21" s="3" t="s">
        <v>24</v>
      </c>
      <c r="O21" s="8">
        <f>SUM(F8:F9,F18:F20,F89,F91,F93,F141,F153,F183)</f>
        <v>52.051046094670859</v>
      </c>
    </row>
    <row r="22" spans="2:20" ht="15.75" thickBot="1" x14ac:dyDescent="0.3">
      <c r="B22" s="7">
        <v>20</v>
      </c>
      <c r="C22" s="7">
        <v>150</v>
      </c>
      <c r="D22" s="7">
        <v>149</v>
      </c>
      <c r="E22" s="7">
        <v>23.088137905484601</v>
      </c>
      <c r="F22" s="7">
        <v>3.8110930712212601</v>
      </c>
      <c r="H22" s="9" t="str">
        <f>IF(E22&gt;='Tab.media riass. soluz. attuale'!E20,"OK","NO")</f>
        <v>NO</v>
      </c>
      <c r="I22" s="9" t="str">
        <f>IF(F22&gt;='Tab.media riass. soluz. attuale'!F20,"OK","NO")</f>
        <v>NO</v>
      </c>
      <c r="S22" s="3" t="s">
        <v>23</v>
      </c>
      <c r="T22" s="8">
        <f>AVERAGE(T7:T20)</f>
        <v>34.669594692255266</v>
      </c>
    </row>
    <row r="23" spans="2:20" x14ac:dyDescent="0.25">
      <c r="B23" s="7">
        <v>21</v>
      </c>
      <c r="C23" s="7">
        <v>66</v>
      </c>
      <c r="D23" s="7">
        <v>64</v>
      </c>
      <c r="E23" s="7">
        <v>32.1603127036541</v>
      </c>
      <c r="F23" s="7">
        <v>18.683767866684502</v>
      </c>
      <c r="H23" s="9" t="str">
        <f>IF(E23&gt;='Tab.media riass. soluz. attuale'!E21,"OK","NO")</f>
        <v>OK</v>
      </c>
      <c r="I23" s="9" t="str">
        <f>IF(F23&gt;='Tab.media riass. soluz. attuale'!F21,"OK","NO")</f>
        <v>OK</v>
      </c>
    </row>
    <row r="24" spans="2:20" x14ac:dyDescent="0.25">
      <c r="B24" s="7">
        <v>22</v>
      </c>
      <c r="C24" s="7">
        <v>64</v>
      </c>
      <c r="D24" s="7">
        <v>66</v>
      </c>
      <c r="E24" s="7">
        <v>20.654105639950998</v>
      </c>
      <c r="F24" s="7">
        <v>31.0690935914938</v>
      </c>
      <c r="H24" s="9" t="str">
        <f>IF(E24&gt;='Tab.media riass. soluz. attuale'!E22,"OK","NO")</f>
        <v>NO</v>
      </c>
      <c r="I24" s="9" t="str">
        <f>IF(F24&gt;='Tab.media riass. soluz. attuale'!F22,"OK","NO")</f>
        <v>OK</v>
      </c>
    </row>
    <row r="25" spans="2:20" x14ac:dyDescent="0.25">
      <c r="B25" s="7">
        <v>23</v>
      </c>
      <c r="C25" s="7">
        <v>26</v>
      </c>
      <c r="D25" s="7">
        <v>27</v>
      </c>
      <c r="E25" s="7">
        <v>27.483552463543401</v>
      </c>
      <c r="F25" s="7">
        <v>5.9202918655802002</v>
      </c>
      <c r="H25" s="9" t="str">
        <f>IF(E25&gt;='Tab.media riass. soluz. attuale'!E23,"OK","NO")</f>
        <v>OK</v>
      </c>
      <c r="I25" s="9" t="str">
        <f>IF(F25&gt;='Tab.media riass. soluz. attuale'!F23,"OK","NO")</f>
        <v>OK</v>
      </c>
    </row>
    <row r="26" spans="2:20" x14ac:dyDescent="0.25">
      <c r="B26" s="7">
        <v>24</v>
      </c>
      <c r="C26" s="7">
        <v>27</v>
      </c>
      <c r="D26" s="7">
        <v>28</v>
      </c>
      <c r="E26" s="7">
        <v>26.804902141734701</v>
      </c>
      <c r="F26" s="7">
        <v>7.1971855258822002</v>
      </c>
      <c r="H26" s="9" t="str">
        <f>IF(E26&gt;='Tab.media riass. soluz. attuale'!E24,"OK","NO")</f>
        <v>NO</v>
      </c>
      <c r="I26" s="9" t="str">
        <f>IF(F26&gt;='Tab.media riass. soluz. attuale'!F24,"OK","NO")</f>
        <v>NO</v>
      </c>
    </row>
    <row r="27" spans="2:20" x14ac:dyDescent="0.25">
      <c r="B27" s="7">
        <v>25</v>
      </c>
      <c r="C27" s="7">
        <v>28</v>
      </c>
      <c r="D27" s="7">
        <v>29</v>
      </c>
      <c r="E27" s="7">
        <v>25.8902879080647</v>
      </c>
      <c r="F27" s="7">
        <v>10.694633244103599</v>
      </c>
      <c r="H27" s="9" t="str">
        <f>IF(E27&gt;='Tab.media riass. soluz. attuale'!E25,"OK","NO")</f>
        <v>OK</v>
      </c>
      <c r="I27" s="9" t="str">
        <f>IF(F27&gt;='Tab.media riass. soluz. attuale'!F25,"OK","NO")</f>
        <v>NO</v>
      </c>
    </row>
    <row r="28" spans="2:20" x14ac:dyDescent="0.25">
      <c r="B28" s="7">
        <v>26</v>
      </c>
      <c r="C28" s="7">
        <v>29</v>
      </c>
      <c r="D28" s="7">
        <v>30</v>
      </c>
      <c r="E28" s="7">
        <v>27.2402045822658</v>
      </c>
      <c r="F28" s="7">
        <v>10.095894781264001</v>
      </c>
      <c r="H28" s="9" t="str">
        <f>IF(E28&gt;='Tab.media riass. soluz. attuale'!E26,"OK","NO")</f>
        <v>NO</v>
      </c>
      <c r="I28" s="9" t="str">
        <f>IF(F28&gt;='Tab.media riass. soluz. attuale'!F26,"OK","NO")</f>
        <v>OK</v>
      </c>
    </row>
    <row r="29" spans="2:20" x14ac:dyDescent="0.25">
      <c r="B29" s="7">
        <v>27</v>
      </c>
      <c r="C29" s="7">
        <v>78</v>
      </c>
      <c r="D29" s="7">
        <v>31</v>
      </c>
      <c r="E29" s="7">
        <v>40.229462379439902</v>
      </c>
      <c r="F29" s="7">
        <v>2.8131034557522501</v>
      </c>
      <c r="H29" s="9" t="str">
        <f>IF(E29&gt;='Tab.media riass. soluz. attuale'!E27,"OK","NO")</f>
        <v>OK</v>
      </c>
      <c r="I29" s="9" t="str">
        <f>IF(F29&gt;='Tab.media riass. soluz. attuale'!F27,"OK","NO")</f>
        <v>NO</v>
      </c>
    </row>
    <row r="30" spans="2:20" x14ac:dyDescent="0.25">
      <c r="B30" s="7">
        <v>28</v>
      </c>
      <c r="C30" s="7">
        <v>31</v>
      </c>
      <c r="D30" s="7">
        <v>80</v>
      </c>
      <c r="E30" s="7">
        <v>42.221315595653103</v>
      </c>
      <c r="F30" s="7">
        <v>1.8578064496286499</v>
      </c>
      <c r="H30" s="9" t="str">
        <f>IF(E30&gt;='Tab.media riass. soluz. attuale'!E28,"OK","NO")</f>
        <v>OK</v>
      </c>
      <c r="I30" s="9" t="str">
        <f>IF(F30&gt;='Tab.media riass. soluz. attuale'!F28,"OK","NO")</f>
        <v>NO</v>
      </c>
    </row>
    <row r="31" spans="2:20" x14ac:dyDescent="0.25">
      <c r="B31" s="7">
        <v>29</v>
      </c>
      <c r="C31" s="7">
        <v>80</v>
      </c>
      <c r="D31" s="7">
        <v>32</v>
      </c>
      <c r="E31" s="7">
        <v>38.891537213205801</v>
      </c>
      <c r="F31" s="7">
        <v>1.3268315001597399</v>
      </c>
      <c r="H31" s="9" t="str">
        <f>IF(E31&gt;='Tab.media riass. soluz. attuale'!E29,"OK","NO")</f>
        <v>OK</v>
      </c>
      <c r="I31" s="9" t="str">
        <f>IF(F31&gt;='Tab.media riass. soluz. attuale'!F29,"OK","NO")</f>
        <v>NO</v>
      </c>
    </row>
    <row r="32" spans="2:20" x14ac:dyDescent="0.25">
      <c r="B32" s="7">
        <v>30</v>
      </c>
      <c r="C32" s="7">
        <v>32</v>
      </c>
      <c r="D32" s="7">
        <v>33</v>
      </c>
      <c r="E32" s="7">
        <v>39.758074685126203</v>
      </c>
      <c r="F32" s="7">
        <v>2.5145940018314099</v>
      </c>
      <c r="H32" s="9" t="str">
        <f>IF(E32&gt;='Tab.media riass. soluz. attuale'!E30,"OK","NO")</f>
        <v>NO</v>
      </c>
      <c r="I32" s="9" t="str">
        <f>IF(F32&gt;='Tab.media riass. soluz. attuale'!F30,"OK","NO")</f>
        <v>NO</v>
      </c>
    </row>
    <row r="33" spans="2:9" x14ac:dyDescent="0.25">
      <c r="B33" s="7">
        <v>31</v>
      </c>
      <c r="C33" s="7">
        <v>33</v>
      </c>
      <c r="D33" s="7">
        <v>82</v>
      </c>
      <c r="E33" s="7">
        <v>40.096971563334399</v>
      </c>
      <c r="F33" s="7">
        <v>2.3508507679472399</v>
      </c>
      <c r="H33" s="9" t="str">
        <f>IF(E33&gt;='Tab.media riass. soluz. attuale'!E31,"OK","NO")</f>
        <v>NO</v>
      </c>
      <c r="I33" s="9" t="str">
        <f>IF(F33&gt;='Tab.media riass. soluz. attuale'!F31,"OK","NO")</f>
        <v>OK</v>
      </c>
    </row>
    <row r="34" spans="2:9" x14ac:dyDescent="0.25">
      <c r="B34" s="7">
        <v>32</v>
      </c>
      <c r="C34" s="7">
        <v>82</v>
      </c>
      <c r="D34" s="7">
        <v>34</v>
      </c>
      <c r="E34" s="7">
        <v>39.4500183852318</v>
      </c>
      <c r="F34" s="7">
        <v>1.8596585766841101</v>
      </c>
      <c r="H34" s="9" t="str">
        <f>IF(E34&gt;='Tab.media riass. soluz. attuale'!E32,"OK","NO")</f>
        <v>OK</v>
      </c>
      <c r="I34" s="9" t="str">
        <f>IF(F34&gt;='Tab.media riass. soluz. attuale'!F32,"OK","NO")</f>
        <v>OK</v>
      </c>
    </row>
    <row r="35" spans="2:9" x14ac:dyDescent="0.25">
      <c r="B35" s="7">
        <v>33</v>
      </c>
      <c r="C35" s="7">
        <v>34</v>
      </c>
      <c r="D35" s="7">
        <v>35</v>
      </c>
      <c r="E35" s="7">
        <v>37.347994095779598</v>
      </c>
      <c r="F35" s="7">
        <v>2.2809381468796799</v>
      </c>
      <c r="H35" s="9" t="str">
        <f>IF(E35&gt;='Tab.media riass. soluz. attuale'!E33,"OK","NO")</f>
        <v>NO</v>
      </c>
      <c r="I35" s="9" t="str">
        <f>IF(F35&gt;='Tab.media riass. soluz. attuale'!F33,"OK","NO")</f>
        <v>NO</v>
      </c>
    </row>
    <row r="36" spans="2:9" x14ac:dyDescent="0.25">
      <c r="B36" s="7">
        <v>34</v>
      </c>
      <c r="C36" s="7">
        <v>35</v>
      </c>
      <c r="D36" s="7">
        <v>34</v>
      </c>
      <c r="E36" s="7">
        <v>32.786828066896398</v>
      </c>
      <c r="F36" s="7">
        <v>2.4516660900034699</v>
      </c>
      <c r="H36" s="9" t="str">
        <f>IF(E36&gt;='Tab.media riass. soluz. attuale'!E34,"OK","NO")</f>
        <v>NO</v>
      </c>
      <c r="I36" s="9" t="str">
        <f>IF(F36&gt;='Tab.media riass. soluz. attuale'!F34,"OK","NO")</f>
        <v>OK</v>
      </c>
    </row>
    <row r="37" spans="2:9" x14ac:dyDescent="0.25">
      <c r="B37" s="7">
        <v>35</v>
      </c>
      <c r="C37" s="7">
        <v>35</v>
      </c>
      <c r="D37" s="7">
        <v>36</v>
      </c>
      <c r="E37" s="7">
        <v>35.9486691430467</v>
      </c>
      <c r="F37" s="7">
        <v>2.2213385468204399</v>
      </c>
      <c r="H37" s="9" t="str">
        <f>IF(E37&gt;='Tab.media riass. soluz. attuale'!E35,"OK","NO")</f>
        <v>NO</v>
      </c>
      <c r="I37" s="9" t="str">
        <f>IF(F37&gt;='Tab.media riass. soluz. attuale'!F35,"OK","NO")</f>
        <v>OK</v>
      </c>
    </row>
    <row r="38" spans="2:9" x14ac:dyDescent="0.25">
      <c r="B38" s="7">
        <v>36</v>
      </c>
      <c r="C38" s="7">
        <v>36</v>
      </c>
      <c r="D38" s="7">
        <v>35</v>
      </c>
      <c r="E38" s="7">
        <v>32.305658630071399</v>
      </c>
      <c r="F38" s="7">
        <v>2.39409458816725</v>
      </c>
      <c r="H38" s="9" t="str">
        <f>IF(E38&gt;='Tab.media riass. soluz. attuale'!E36,"OK","NO")</f>
        <v>NO</v>
      </c>
      <c r="I38" s="9" t="str">
        <f>IF(F38&gt;='Tab.media riass. soluz. attuale'!F36,"OK","NO")</f>
        <v>OK</v>
      </c>
    </row>
    <row r="39" spans="2:9" x14ac:dyDescent="0.25">
      <c r="B39" s="7">
        <v>37</v>
      </c>
      <c r="C39" s="7">
        <v>36</v>
      </c>
      <c r="D39" s="7">
        <v>71</v>
      </c>
      <c r="E39" s="7">
        <v>36.649898293894303</v>
      </c>
      <c r="F39" s="7">
        <v>1.96356461375003</v>
      </c>
      <c r="H39" s="9" t="str">
        <f>IF(E39&gt;='Tab.media riass. soluz. attuale'!E37,"OK","NO")</f>
        <v>OK</v>
      </c>
      <c r="I39" s="9" t="str">
        <f>IF(F39&gt;='Tab.media riass. soluz. attuale'!F37,"OK","NO")</f>
        <v>NO</v>
      </c>
    </row>
    <row r="40" spans="2:9" x14ac:dyDescent="0.25">
      <c r="B40" s="7">
        <v>38</v>
      </c>
      <c r="C40" s="7">
        <v>71</v>
      </c>
      <c r="D40" s="7">
        <v>36</v>
      </c>
      <c r="E40" s="7">
        <v>34.687291903713799</v>
      </c>
      <c r="F40" s="7">
        <v>2.0682867969415102</v>
      </c>
      <c r="H40" s="9" t="str">
        <f>IF(E40&gt;='Tab.media riass. soluz. attuale'!E38,"OK","NO")</f>
        <v>NO</v>
      </c>
      <c r="I40" s="9" t="str">
        <f>IF(F40&gt;='Tab.media riass. soluz. attuale'!F38,"OK","NO")</f>
        <v>NO</v>
      </c>
    </row>
    <row r="41" spans="2:9" x14ac:dyDescent="0.25">
      <c r="B41" s="7">
        <v>39</v>
      </c>
      <c r="C41" s="7">
        <v>71</v>
      </c>
      <c r="D41" s="7">
        <v>37</v>
      </c>
      <c r="E41" s="7">
        <v>36.190778384395699</v>
      </c>
      <c r="F41" s="7">
        <v>2.1945519784233198</v>
      </c>
      <c r="H41" s="9" t="str">
        <f>IF(E41&gt;='Tab.media riass. soluz. attuale'!E39,"OK","NO")</f>
        <v>OK</v>
      </c>
      <c r="I41" s="9" t="str">
        <f>IF(F41&gt;='Tab.media riass. soluz. attuale'!F39,"OK","NO")</f>
        <v>NO</v>
      </c>
    </row>
    <row r="42" spans="2:9" x14ac:dyDescent="0.25">
      <c r="B42" s="7">
        <v>40</v>
      </c>
      <c r="C42" s="7">
        <v>37</v>
      </c>
      <c r="D42" s="7">
        <v>71</v>
      </c>
      <c r="E42" s="7">
        <v>33.942678537375997</v>
      </c>
      <c r="F42" s="7">
        <v>2.2879671449311698</v>
      </c>
      <c r="H42" s="9" t="str">
        <f>IF(E42&gt;='Tab.media riass. soluz. attuale'!E40,"OK","NO")</f>
        <v>NO</v>
      </c>
      <c r="I42" s="9" t="str">
        <f>IF(F42&gt;='Tab.media riass. soluz. attuale'!F40,"OK","NO")</f>
        <v>OK</v>
      </c>
    </row>
    <row r="43" spans="2:9" x14ac:dyDescent="0.25">
      <c r="B43" s="7">
        <v>41</v>
      </c>
      <c r="C43" s="7">
        <v>37</v>
      </c>
      <c r="D43" s="7">
        <v>38</v>
      </c>
      <c r="E43" s="7">
        <v>34.701950263173998</v>
      </c>
      <c r="F43" s="7">
        <v>2.4947651086812299</v>
      </c>
      <c r="H43" s="9" t="str">
        <f>IF(E43&gt;='Tab.media riass. soluz. attuale'!E41,"OK","NO")</f>
        <v>NO</v>
      </c>
      <c r="I43" s="9" t="str">
        <f>IF(F43&gt;='Tab.media riass. soluz. attuale'!F41,"OK","NO")</f>
        <v>OK</v>
      </c>
    </row>
    <row r="44" spans="2:9" x14ac:dyDescent="0.25">
      <c r="B44" s="7">
        <v>42</v>
      </c>
      <c r="C44" s="7">
        <v>38</v>
      </c>
      <c r="D44" s="7">
        <v>37</v>
      </c>
      <c r="E44" s="7">
        <v>33.814924085856298</v>
      </c>
      <c r="F44" s="7">
        <v>2.5110666708384102</v>
      </c>
      <c r="H44" s="9" t="str">
        <f>IF(E44&gt;='Tab.media riass. soluz. attuale'!E42,"OK","NO")</f>
        <v>NO</v>
      </c>
      <c r="I44" s="9" t="str">
        <f>IF(F44&gt;='Tab.media riass. soluz. attuale'!F42,"OK","NO")</f>
        <v>OK</v>
      </c>
    </row>
    <row r="45" spans="2:9" x14ac:dyDescent="0.25">
      <c r="B45" s="7">
        <v>43</v>
      </c>
      <c r="C45" s="7">
        <v>39</v>
      </c>
      <c r="D45" s="7">
        <v>40</v>
      </c>
      <c r="E45" s="7">
        <v>36.585980097532797</v>
      </c>
      <c r="F45" s="7">
        <v>1.58003084494275</v>
      </c>
      <c r="H45" s="9" t="str">
        <f>IF(E45&gt;='Tab.media riass. soluz. attuale'!E43,"OK","NO")</f>
        <v>OK</v>
      </c>
      <c r="I45" s="9" t="str">
        <f>IF(F45&gt;='Tab.media riass. soluz. attuale'!F43,"OK","NO")</f>
        <v>NO</v>
      </c>
    </row>
    <row r="46" spans="2:9" x14ac:dyDescent="0.25">
      <c r="B46" s="7">
        <v>44</v>
      </c>
      <c r="C46" s="7">
        <v>40</v>
      </c>
      <c r="D46" s="7">
        <v>39</v>
      </c>
      <c r="E46" s="7">
        <v>34.468413616200102</v>
      </c>
      <c r="F46" s="7">
        <v>1.64054494310571</v>
      </c>
      <c r="H46" s="9" t="str">
        <f>IF(E46&gt;='Tab.media riass. soluz. attuale'!E44,"OK","NO")</f>
        <v>NO</v>
      </c>
      <c r="I46" s="9" t="str">
        <f>IF(F46&gt;='Tab.media riass. soluz. attuale'!F44,"OK","NO")</f>
        <v>NO</v>
      </c>
    </row>
    <row r="47" spans="2:9" x14ac:dyDescent="0.25">
      <c r="B47" s="7">
        <v>45</v>
      </c>
      <c r="C47" s="7">
        <v>40</v>
      </c>
      <c r="D47" s="7">
        <v>86</v>
      </c>
      <c r="E47" s="7">
        <v>34.494050291879397</v>
      </c>
      <c r="F47" s="7">
        <v>2.00308194374007</v>
      </c>
      <c r="H47" s="9" t="str">
        <f>IF(E47&gt;='Tab.media riass. soluz. attuale'!E45,"OK","NO")</f>
        <v>NO</v>
      </c>
      <c r="I47" s="9" t="str">
        <f>IF(F47&gt;='Tab.media riass. soluz. attuale'!F45,"OK","NO")</f>
        <v>NO</v>
      </c>
    </row>
    <row r="48" spans="2:9" x14ac:dyDescent="0.25">
      <c r="B48" s="7">
        <v>46</v>
      </c>
      <c r="C48" s="7">
        <v>86</v>
      </c>
      <c r="D48" s="7">
        <v>40</v>
      </c>
      <c r="E48" s="7">
        <v>36.819965791930997</v>
      </c>
      <c r="F48" s="7">
        <v>1.8832194530839499</v>
      </c>
      <c r="H48" s="9" t="str">
        <f>IF(E48&gt;='Tab.media riass. soluz. attuale'!E46,"OK","NO")</f>
        <v>OK</v>
      </c>
      <c r="I48" s="9" t="str">
        <f>IF(F48&gt;='Tab.media riass. soluz. attuale'!F46,"OK","NO")</f>
        <v>OK</v>
      </c>
    </row>
    <row r="49" spans="2:9" x14ac:dyDescent="0.25">
      <c r="B49" s="7">
        <v>47</v>
      </c>
      <c r="C49" s="7">
        <v>86</v>
      </c>
      <c r="D49" s="7">
        <v>41</v>
      </c>
      <c r="E49" s="7">
        <v>32.055593787082799</v>
      </c>
      <c r="F49" s="7">
        <v>2.17408537822697</v>
      </c>
      <c r="H49" s="9" t="str">
        <f>IF(E49&gt;='Tab.media riass. soluz. attuale'!E47,"OK","NO")</f>
        <v>NO</v>
      </c>
      <c r="I49" s="9" t="str">
        <f>IF(F49&gt;='Tab.media riass. soluz. attuale'!F47,"OK","NO")</f>
        <v>OK</v>
      </c>
    </row>
    <row r="50" spans="2:9" x14ac:dyDescent="0.25">
      <c r="B50" s="7">
        <v>48</v>
      </c>
      <c r="C50" s="7">
        <v>41</v>
      </c>
      <c r="D50" s="7">
        <v>86</v>
      </c>
      <c r="E50" s="7">
        <v>33.034937729782101</v>
      </c>
      <c r="F50" s="7">
        <v>2.0584916958600101</v>
      </c>
      <c r="H50" s="9" t="str">
        <f>IF(E50&gt;='Tab.media riass. soluz. attuale'!E48,"OK","NO")</f>
        <v>NO</v>
      </c>
      <c r="I50" s="9" t="str">
        <f>IF(F50&gt;='Tab.media riass. soluz. attuale'!F48,"OK","NO")</f>
        <v>OK</v>
      </c>
    </row>
    <row r="51" spans="2:9" x14ac:dyDescent="0.25">
      <c r="B51" s="7">
        <v>49</v>
      </c>
      <c r="C51" s="7">
        <v>42</v>
      </c>
      <c r="D51" s="7">
        <v>74</v>
      </c>
      <c r="E51" s="7">
        <v>31.3235468668415</v>
      </c>
      <c r="F51" s="7">
        <v>2.75405473919102</v>
      </c>
      <c r="H51" s="9" t="str">
        <f>IF(E51&gt;='Tab.media riass. soluz. attuale'!E49,"OK","NO")</f>
        <v>NO</v>
      </c>
      <c r="I51" s="9" t="str">
        <f>IF(F51&gt;='Tab.media riass. soluz. attuale'!F49,"OK","NO")</f>
        <v>OK</v>
      </c>
    </row>
    <row r="52" spans="2:9" x14ac:dyDescent="0.25">
      <c r="B52" s="7">
        <v>50</v>
      </c>
      <c r="C52" s="7">
        <v>74</v>
      </c>
      <c r="D52" s="7">
        <v>42</v>
      </c>
      <c r="E52" s="7">
        <v>33.943109001248096</v>
      </c>
      <c r="F52" s="7">
        <v>2.67315840095306</v>
      </c>
      <c r="H52" s="9" t="str">
        <f>IF(E52&gt;='Tab.media riass. soluz. attuale'!E50,"OK","NO")</f>
        <v>OK</v>
      </c>
      <c r="I52" s="9" t="str">
        <f>IF(F52&gt;='Tab.media riass. soluz. attuale'!F50,"OK","NO")</f>
        <v>OK</v>
      </c>
    </row>
    <row r="53" spans="2:9" x14ac:dyDescent="0.25">
      <c r="B53" s="7">
        <v>51</v>
      </c>
      <c r="C53" s="7">
        <v>74</v>
      </c>
      <c r="D53" s="7">
        <v>43</v>
      </c>
      <c r="E53" s="7">
        <v>34.970137479818902</v>
      </c>
      <c r="F53" s="7">
        <v>2.09090068062955</v>
      </c>
      <c r="H53" s="9" t="str">
        <f>IF(E53&gt;='Tab.media riass. soluz. attuale'!E51,"OK","NO")</f>
        <v>OK</v>
      </c>
      <c r="I53" s="9" t="str">
        <f>IF(F53&gt;='Tab.media riass. soluz. attuale'!F51,"OK","NO")</f>
        <v>OK</v>
      </c>
    </row>
    <row r="54" spans="2:9" x14ac:dyDescent="0.25">
      <c r="B54" s="7">
        <v>52</v>
      </c>
      <c r="C54" s="7">
        <v>43</v>
      </c>
      <c r="D54" s="7">
        <v>74</v>
      </c>
      <c r="E54" s="7">
        <v>38.866859189255301</v>
      </c>
      <c r="F54" s="7">
        <v>1.95693321118937</v>
      </c>
      <c r="H54" s="9" t="str">
        <f>IF(E54&gt;='Tab.media riass. soluz. attuale'!E52,"OK","NO")</f>
        <v>OK</v>
      </c>
      <c r="I54" s="9" t="str">
        <f>IF(F54&gt;='Tab.media riass. soluz. attuale'!F52,"OK","NO")</f>
        <v>NO</v>
      </c>
    </row>
    <row r="55" spans="2:9" x14ac:dyDescent="0.25">
      <c r="B55" s="7">
        <v>53</v>
      </c>
      <c r="C55" s="7">
        <v>43</v>
      </c>
      <c r="D55" s="7">
        <v>44</v>
      </c>
      <c r="E55" s="7">
        <v>31.399875494180101</v>
      </c>
      <c r="F55" s="7">
        <v>5.3355438483908202</v>
      </c>
      <c r="H55" s="9" t="str">
        <f>IF(E55&gt;='Tab.media riass. soluz. attuale'!E53,"OK","NO")</f>
        <v>NO</v>
      </c>
      <c r="I55" s="9" t="str">
        <f>IF(F55&gt;='Tab.media riass. soluz. attuale'!F53,"OK","NO")</f>
        <v>OK</v>
      </c>
    </row>
    <row r="56" spans="2:9" x14ac:dyDescent="0.25">
      <c r="B56" s="7">
        <v>54</v>
      </c>
      <c r="C56" s="7">
        <v>44</v>
      </c>
      <c r="D56" s="7">
        <v>43</v>
      </c>
      <c r="E56" s="7">
        <v>33.686234471468197</v>
      </c>
      <c r="F56" s="7">
        <v>5.01460067172665</v>
      </c>
      <c r="H56" s="9" t="str">
        <f>IF(E56&gt;='Tab.media riass. soluz. attuale'!E54,"OK","NO")</f>
        <v>NO</v>
      </c>
      <c r="I56" s="9" t="str">
        <f>IF(F56&gt;='Tab.media riass. soluz. attuale'!F54,"OK","NO")</f>
        <v>OK</v>
      </c>
    </row>
    <row r="57" spans="2:9" x14ac:dyDescent="0.25">
      <c r="B57" s="7">
        <v>55</v>
      </c>
      <c r="C57" s="7">
        <v>44</v>
      </c>
      <c r="D57" s="7">
        <v>45</v>
      </c>
      <c r="E57" s="7">
        <v>30.620548545340402</v>
      </c>
      <c r="F57" s="7">
        <v>6.1326350295681298</v>
      </c>
      <c r="H57" s="9" t="str">
        <f>IF(E57&gt;='Tab.media riass. soluz. attuale'!E55,"OK","NO")</f>
        <v>NO</v>
      </c>
      <c r="I57" s="9" t="str">
        <f>IF(F57&gt;='Tab.media riass. soluz. attuale'!F55,"OK","NO")</f>
        <v>OK</v>
      </c>
    </row>
    <row r="58" spans="2:9" x14ac:dyDescent="0.25">
      <c r="B58" s="7">
        <v>56</v>
      </c>
      <c r="C58" s="7">
        <v>45</v>
      </c>
      <c r="D58" s="7">
        <v>44</v>
      </c>
      <c r="E58" s="7">
        <v>32.350705732701201</v>
      </c>
      <c r="F58" s="7">
        <v>5.8492374850295699</v>
      </c>
      <c r="H58" s="9" t="str">
        <f>IF(E58&gt;='Tab.media riass. soluz. attuale'!E56,"OK","NO")</f>
        <v>OK</v>
      </c>
      <c r="I58" s="9" t="str">
        <f>IF(F58&gt;='Tab.media riass. soluz. attuale'!F56,"OK","NO")</f>
        <v>OK</v>
      </c>
    </row>
    <row r="59" spans="2:9" x14ac:dyDescent="0.25">
      <c r="B59" s="7">
        <v>57</v>
      </c>
      <c r="C59" s="7">
        <v>45</v>
      </c>
      <c r="D59" s="7">
        <v>77</v>
      </c>
      <c r="E59" s="7">
        <v>30.223834819663701</v>
      </c>
      <c r="F59" s="7">
        <v>5.9478885848028797</v>
      </c>
      <c r="H59" s="9" t="str">
        <f>IF(E59&gt;='Tab.media riass. soluz. attuale'!E57,"OK","NO")</f>
        <v>NO</v>
      </c>
      <c r="I59" s="9" t="str">
        <f>IF(F59&gt;='Tab.media riass. soluz. attuale'!F57,"OK","NO")</f>
        <v>OK</v>
      </c>
    </row>
    <row r="60" spans="2:9" x14ac:dyDescent="0.25">
      <c r="B60" s="7">
        <v>58</v>
      </c>
      <c r="C60" s="7">
        <v>77</v>
      </c>
      <c r="D60" s="7">
        <v>45</v>
      </c>
      <c r="E60" s="7">
        <v>32.673595180776204</v>
      </c>
      <c r="F60" s="7">
        <v>5.5910931122500704</v>
      </c>
      <c r="H60" s="9" t="str">
        <f>IF(E60&gt;='Tab.media riass. soluz. attuale'!E58,"OK","NO")</f>
        <v>OK</v>
      </c>
      <c r="I60" s="9" t="str">
        <f>IF(F60&gt;='Tab.media riass. soluz. attuale'!F58,"OK","NO")</f>
        <v>NO</v>
      </c>
    </row>
    <row r="61" spans="2:9" x14ac:dyDescent="0.25">
      <c r="B61" s="7">
        <v>59</v>
      </c>
      <c r="C61" s="7">
        <v>34</v>
      </c>
      <c r="D61" s="7">
        <v>85</v>
      </c>
      <c r="E61" s="7">
        <v>31.5790686114557</v>
      </c>
      <c r="F61" s="7">
        <v>2.7771596346190202</v>
      </c>
      <c r="H61" s="9" t="str">
        <f>IF(E61&gt;='Tab.media riass. soluz. attuale'!E59,"OK","NO")</f>
        <v>NO</v>
      </c>
      <c r="I61" s="9" t="str">
        <f>IF(F61&gt;='Tab.media riass. soluz. attuale'!F59,"OK","NO")</f>
        <v>NO</v>
      </c>
    </row>
    <row r="62" spans="2:9" x14ac:dyDescent="0.25">
      <c r="B62" s="7">
        <v>60</v>
      </c>
      <c r="C62" s="7">
        <v>85</v>
      </c>
      <c r="D62" s="7">
        <v>48</v>
      </c>
      <c r="E62" s="7">
        <v>30.9427765144742</v>
      </c>
      <c r="F62" s="7">
        <v>2.61309441397571</v>
      </c>
      <c r="H62" s="9" t="str">
        <f>IF(E62&gt;='Tab.media riass. soluz. attuale'!E60,"OK","NO")</f>
        <v>OK</v>
      </c>
      <c r="I62" s="9" t="str">
        <f>IF(F62&gt;='Tab.media riass. soluz. attuale'!F60,"OK","NO")</f>
        <v>NO</v>
      </c>
    </row>
    <row r="63" spans="2:9" x14ac:dyDescent="0.25">
      <c r="B63" s="7">
        <v>61</v>
      </c>
      <c r="C63" s="7">
        <v>48</v>
      </c>
      <c r="D63" s="7">
        <v>49</v>
      </c>
      <c r="E63" s="7">
        <v>30.997548716050702</v>
      </c>
      <c r="F63" s="7">
        <v>2.9057640340958399</v>
      </c>
      <c r="H63" s="9" t="str">
        <f>IF(E63&gt;='Tab.media riass. soluz. attuale'!E61,"OK","NO")</f>
        <v>NO</v>
      </c>
      <c r="I63" s="9" t="str">
        <f>IF(F63&gt;='Tab.media riass. soluz. attuale'!F61,"OK","NO")</f>
        <v>NO</v>
      </c>
    </row>
    <row r="64" spans="2:9" x14ac:dyDescent="0.25">
      <c r="B64" s="7">
        <v>62</v>
      </c>
      <c r="C64" s="7">
        <v>49</v>
      </c>
      <c r="D64" s="7">
        <v>50</v>
      </c>
      <c r="E64" s="7">
        <v>30.6566019799283</v>
      </c>
      <c r="F64" s="7">
        <v>3.9072787035149399</v>
      </c>
      <c r="H64" s="9" t="str">
        <f>IF(E64&gt;='Tab.media riass. soluz. attuale'!E62,"OK","NO")</f>
        <v>NO</v>
      </c>
      <c r="I64" s="9" t="str">
        <f>IF(F64&gt;='Tab.media riass. soluz. attuale'!F62,"OK","NO")</f>
        <v>OK</v>
      </c>
    </row>
    <row r="65" spans="2:9" x14ac:dyDescent="0.25">
      <c r="B65" s="7">
        <v>63</v>
      </c>
      <c r="C65" s="7">
        <v>50</v>
      </c>
      <c r="D65" s="7">
        <v>51</v>
      </c>
      <c r="E65" s="7">
        <v>31.430366019782898</v>
      </c>
      <c r="F65" s="7">
        <v>5.6390575667839498</v>
      </c>
      <c r="H65" s="9" t="str">
        <f>IF(E65&gt;='Tab.media riass. soluz. attuale'!E63,"OK","NO")</f>
        <v>NO</v>
      </c>
      <c r="I65" s="9" t="str">
        <f>IF(F65&gt;='Tab.media riass. soluz. attuale'!F63,"OK","NO")</f>
        <v>OK</v>
      </c>
    </row>
    <row r="66" spans="2:9" x14ac:dyDescent="0.25">
      <c r="B66" s="7">
        <v>64</v>
      </c>
      <c r="C66" s="7">
        <v>52</v>
      </c>
      <c r="D66" s="7">
        <v>70</v>
      </c>
      <c r="E66" s="7">
        <v>70.558831013291993</v>
      </c>
      <c r="F66" s="7">
        <v>4.1507233845973301</v>
      </c>
      <c r="H66" s="9" t="str">
        <f>IF(E66&gt;='Tab.media riass. soluz. attuale'!E64,"OK","NO")</f>
        <v>OK</v>
      </c>
      <c r="I66" s="9" t="str">
        <f>IF(F66&gt;='Tab.media riass. soluz. attuale'!F64,"OK","NO")</f>
        <v>OK</v>
      </c>
    </row>
    <row r="67" spans="2:9" x14ac:dyDescent="0.25">
      <c r="B67" s="7">
        <v>65</v>
      </c>
      <c r="C67" s="7">
        <v>55</v>
      </c>
      <c r="D67" s="7">
        <v>136</v>
      </c>
      <c r="E67" s="7">
        <v>37.295622490574701</v>
      </c>
      <c r="F67" s="7">
        <v>2.1471967790964301</v>
      </c>
      <c r="H67" s="9" t="str">
        <f>IF(E67&gt;='Tab.media riass. soluz. attuale'!E65,"OK","NO")</f>
        <v>OK</v>
      </c>
      <c r="I67" s="9" t="str">
        <f>IF(F67&gt;='Tab.media riass. soluz. attuale'!F65,"OK","NO")</f>
        <v>NO</v>
      </c>
    </row>
    <row r="68" spans="2:9" x14ac:dyDescent="0.25">
      <c r="B68" s="7">
        <v>66</v>
      </c>
      <c r="C68" s="7">
        <v>136</v>
      </c>
      <c r="D68" s="7">
        <v>117</v>
      </c>
      <c r="E68" s="7">
        <v>35.9705273512416</v>
      </c>
      <c r="F68" s="7">
        <v>1.44042679998362</v>
      </c>
      <c r="H68" s="9" t="str">
        <f>IF(E68&gt;='Tab.media riass. soluz. attuale'!E66,"OK","NO")</f>
        <v>OK</v>
      </c>
      <c r="I68" s="9" t="str">
        <f>IF(F68&gt;='Tab.media riass. soluz. attuale'!F66,"OK","NO")</f>
        <v>NO</v>
      </c>
    </row>
    <row r="69" spans="2:9" x14ac:dyDescent="0.25">
      <c r="B69" s="7">
        <v>67</v>
      </c>
      <c r="C69" s="7">
        <v>57</v>
      </c>
      <c r="D69" s="7">
        <v>72</v>
      </c>
      <c r="E69" s="7">
        <v>34.927016719074601</v>
      </c>
      <c r="F69" s="7">
        <v>2.2647869635601201</v>
      </c>
      <c r="H69" s="9" t="str">
        <f>IF(E69&gt;='Tab.media riass. soluz. attuale'!E67,"OK","NO")</f>
        <v>NO</v>
      </c>
      <c r="I69" s="9" t="str">
        <f>IF(F69&gt;='Tab.media riass. soluz. attuale'!F67,"OK","NO")</f>
        <v>NO</v>
      </c>
    </row>
    <row r="70" spans="2:9" x14ac:dyDescent="0.25">
      <c r="B70" s="7">
        <v>68</v>
      </c>
      <c r="C70" s="7">
        <v>72</v>
      </c>
      <c r="D70" s="7">
        <v>75</v>
      </c>
      <c r="E70" s="7">
        <v>34.909769923175702</v>
      </c>
      <c r="F70" s="7">
        <v>3.6951852097275801</v>
      </c>
      <c r="H70" s="9" t="str">
        <f>IF(E70&gt;='Tab.media riass. soluz. attuale'!E68,"OK","NO")</f>
        <v>NO</v>
      </c>
      <c r="I70" s="9" t="str">
        <f>IF(F70&gt;='Tab.media riass. soluz. attuale'!F68,"OK","NO")</f>
        <v>OK</v>
      </c>
    </row>
    <row r="71" spans="2:9" x14ac:dyDescent="0.25">
      <c r="B71" s="7">
        <v>69</v>
      </c>
      <c r="C71" s="7">
        <v>75</v>
      </c>
      <c r="D71" s="7">
        <v>58</v>
      </c>
      <c r="E71" s="7">
        <v>36.384013453634303</v>
      </c>
      <c r="F71" s="7">
        <v>2.55804698221336</v>
      </c>
      <c r="H71" s="9" t="str">
        <f>IF(E71&gt;='Tab.media riass. soluz. attuale'!E69,"OK","NO")</f>
        <v>NO</v>
      </c>
      <c r="I71" s="9" t="str">
        <f>IF(F71&gt;='Tab.media riass. soluz. attuale'!F69,"OK","NO")</f>
        <v>OK</v>
      </c>
    </row>
    <row r="72" spans="2:9" x14ac:dyDescent="0.25">
      <c r="B72" s="7">
        <v>70</v>
      </c>
      <c r="C72" s="7">
        <v>21</v>
      </c>
      <c r="D72" s="7">
        <v>96</v>
      </c>
      <c r="E72" s="7">
        <v>30</v>
      </c>
      <c r="F72" s="7">
        <v>3.3696000000000002</v>
      </c>
      <c r="H72" s="9" t="str">
        <f>IF(E72&gt;='Tab.media riass. soluz. attuale'!E70,"OK","NO")</f>
        <v>NO</v>
      </c>
      <c r="I72" s="9" t="str">
        <f>IF(F72&gt;='Tab.media riass. soluz. attuale'!F70,"OK","NO")</f>
        <v>OK</v>
      </c>
    </row>
    <row r="73" spans="2:9" x14ac:dyDescent="0.25">
      <c r="B73" s="7">
        <v>71</v>
      </c>
      <c r="C73" s="7">
        <v>96</v>
      </c>
      <c r="D73" s="7">
        <v>21</v>
      </c>
      <c r="E73" s="7">
        <v>31.100225892771899</v>
      </c>
      <c r="F73" s="7">
        <v>3.5680016217902799</v>
      </c>
      <c r="H73" s="9" t="str">
        <f>IF(E73&gt;='Tab.media riass. soluz. attuale'!E71,"OK","NO")</f>
        <v>NO</v>
      </c>
      <c r="I73" s="9" t="str">
        <f>IF(F73&gt;='Tab.media riass. soluz. attuale'!F71,"OK","NO")</f>
        <v>NO</v>
      </c>
    </row>
    <row r="74" spans="2:9" x14ac:dyDescent="0.25">
      <c r="B74" s="7">
        <v>75</v>
      </c>
      <c r="C74" s="7">
        <v>119</v>
      </c>
      <c r="D74" s="7">
        <v>132</v>
      </c>
      <c r="E74" s="7">
        <v>23.258846123827201</v>
      </c>
      <c r="F74" s="7">
        <v>1.0330154858937499</v>
      </c>
      <c r="H74" s="9" t="str">
        <f>IF(E74&gt;='Tab.media riass. soluz. attuale'!E72,"OK","NO")</f>
        <v>NO</v>
      </c>
      <c r="I74" s="9" t="str">
        <f>IF(F74&gt;='Tab.media riass. soluz. attuale'!F72,"OK","NO")</f>
        <v>NO</v>
      </c>
    </row>
    <row r="75" spans="2:9" x14ac:dyDescent="0.25">
      <c r="B75" s="7">
        <v>76</v>
      </c>
      <c r="C75" s="7">
        <v>132</v>
      </c>
      <c r="D75" s="7">
        <v>11</v>
      </c>
      <c r="E75" s="7">
        <v>27.1393917722162</v>
      </c>
      <c r="F75" s="7">
        <v>2.4269601340715998</v>
      </c>
      <c r="H75" s="9" t="str">
        <f>IF(E75&gt;='Tab.media riass. soluz. attuale'!E73,"OK","NO")</f>
        <v>NO</v>
      </c>
      <c r="I75" s="9" t="str">
        <f>IF(F75&gt;='Tab.media riass. soluz. attuale'!F73,"OK","NO")</f>
        <v>NO</v>
      </c>
    </row>
    <row r="76" spans="2:9" x14ac:dyDescent="0.25">
      <c r="B76" s="7">
        <v>77</v>
      </c>
      <c r="C76" s="7">
        <v>123</v>
      </c>
      <c r="D76" s="7">
        <v>61</v>
      </c>
      <c r="E76" s="7">
        <v>34.422967216728999</v>
      </c>
      <c r="F76" s="7">
        <v>2.0250665566567898</v>
      </c>
      <c r="H76" s="9" t="str">
        <f>IF(E76&gt;='Tab.media riass. soluz. attuale'!E74,"OK","NO")</f>
        <v>OK</v>
      </c>
      <c r="I76" s="9" t="str">
        <f>IF(F76&gt;='Tab.media riass. soluz. attuale'!F74,"OK","NO")</f>
        <v>NO</v>
      </c>
    </row>
    <row r="77" spans="2:9" x14ac:dyDescent="0.25">
      <c r="B77" s="18">
        <v>78</v>
      </c>
      <c r="C77" s="18">
        <v>61</v>
      </c>
      <c r="D77" s="18">
        <v>135</v>
      </c>
      <c r="E77" s="18">
        <v>36.168324973015601</v>
      </c>
      <c r="F77" s="18">
        <v>1.04730399634997</v>
      </c>
      <c r="H77" s="9" t="str">
        <f>IF(E77&gt;='Tab.media riass. soluz. attuale'!E75,"OK","NO")</f>
        <v>OK</v>
      </c>
      <c r="I77" s="9" t="str">
        <f>IF(F77&gt;='Tab.media riass. soluz. attuale'!F75,"OK","NO")</f>
        <v>NO</v>
      </c>
    </row>
    <row r="78" spans="2:9" x14ac:dyDescent="0.25">
      <c r="B78" s="18">
        <v>79</v>
      </c>
      <c r="C78" s="18">
        <v>135</v>
      </c>
      <c r="D78" s="18">
        <v>139</v>
      </c>
      <c r="E78" s="18">
        <v>42.647502493507602</v>
      </c>
      <c r="F78" s="18">
        <v>1.2519532662320201</v>
      </c>
      <c r="H78" s="9" t="str">
        <f>IF(E78&gt;='Tab.media riass. soluz. attuale'!E76,"OK","NO")</f>
        <v>OK</v>
      </c>
      <c r="I78" s="9" t="str">
        <f>IF(F78&gt;='Tab.media riass. soluz. attuale'!F76,"OK","NO")</f>
        <v>NO</v>
      </c>
    </row>
    <row r="79" spans="2:9" x14ac:dyDescent="0.25">
      <c r="B79" s="7">
        <v>80</v>
      </c>
      <c r="C79" s="7">
        <v>64</v>
      </c>
      <c r="D79" s="7">
        <v>89</v>
      </c>
      <c r="E79" s="7">
        <v>30</v>
      </c>
      <c r="F79" s="7">
        <v>5.3015999999999996</v>
      </c>
      <c r="H79" s="9" t="str">
        <f>IF(E79&gt;='Tab.media riass. soluz. attuale'!E77,"OK","NO")</f>
        <v>NO</v>
      </c>
      <c r="I79" s="9" t="str">
        <f>IF(F79&gt;='Tab.media riass. soluz. attuale'!F77,"OK","NO")</f>
        <v>NO</v>
      </c>
    </row>
    <row r="80" spans="2:9" x14ac:dyDescent="0.25">
      <c r="B80" s="7">
        <v>81</v>
      </c>
      <c r="C80" s="7">
        <v>89</v>
      </c>
      <c r="D80" s="7">
        <v>64</v>
      </c>
      <c r="E80" s="7">
        <v>30</v>
      </c>
      <c r="F80" s="7">
        <v>5.3015999999999996</v>
      </c>
      <c r="H80" s="9" t="str">
        <f>IF(E80&gt;='Tab.media riass. soluz. attuale'!E78,"OK","NO")</f>
        <v>OK</v>
      </c>
      <c r="I80" s="9" t="str">
        <f>IF(F80&gt;='Tab.media riass. soluz. attuale'!F78,"OK","NO")</f>
        <v>OK</v>
      </c>
    </row>
    <row r="81" spans="2:9" x14ac:dyDescent="0.25">
      <c r="B81" s="7">
        <v>82</v>
      </c>
      <c r="C81" s="7">
        <v>89</v>
      </c>
      <c r="D81" s="7">
        <v>65</v>
      </c>
      <c r="E81" s="7">
        <v>30</v>
      </c>
      <c r="F81" s="7">
        <v>9.06</v>
      </c>
      <c r="H81" s="9" t="str">
        <f>IF(E81&gt;='Tab.media riass. soluz. attuale'!E79,"OK","NO")</f>
        <v>OK</v>
      </c>
      <c r="I81" s="9" t="str">
        <f>IF(F81&gt;='Tab.media riass. soluz. attuale'!F79,"OK","NO")</f>
        <v>OK</v>
      </c>
    </row>
    <row r="82" spans="2:9" x14ac:dyDescent="0.25">
      <c r="B82" s="7">
        <v>83</v>
      </c>
      <c r="C82" s="7">
        <v>65</v>
      </c>
      <c r="D82" s="7">
        <v>89</v>
      </c>
      <c r="E82" s="7">
        <v>30</v>
      </c>
      <c r="F82" s="7">
        <v>9.06</v>
      </c>
      <c r="H82" s="9" t="str">
        <f>IF(E82&gt;='Tab.media riass. soluz. attuale'!E80,"OK","NO")</f>
        <v>NO</v>
      </c>
      <c r="I82" s="9" t="str">
        <f>IF(F82&gt;='Tab.media riass. soluz. attuale'!F80,"OK","NO")</f>
        <v>OK</v>
      </c>
    </row>
    <row r="83" spans="2:9" x14ac:dyDescent="0.25">
      <c r="B83" s="7">
        <v>84</v>
      </c>
      <c r="C83" s="7">
        <v>63</v>
      </c>
      <c r="D83" s="7">
        <v>58</v>
      </c>
      <c r="E83" s="7">
        <v>130</v>
      </c>
      <c r="F83" s="7">
        <v>4.7129538461538498</v>
      </c>
      <c r="H83" s="9" t="str">
        <f>IF(E83&gt;='Tab.media riass. soluz. attuale'!E81,"OK","NO")</f>
        <v>OK</v>
      </c>
      <c r="I83" s="9" t="str">
        <f>IF(F83&gt;='Tab.media riass. soluz. attuale'!F81,"OK","NO")</f>
        <v>OK</v>
      </c>
    </row>
    <row r="84" spans="2:9" x14ac:dyDescent="0.25">
      <c r="B84" s="7">
        <v>85</v>
      </c>
      <c r="C84" s="7">
        <v>3</v>
      </c>
      <c r="D84" s="7">
        <v>114</v>
      </c>
      <c r="E84" s="7">
        <v>30.094023923494799</v>
      </c>
      <c r="F84" s="7">
        <v>5.5006041394842597</v>
      </c>
      <c r="H84" s="9" t="str">
        <f>IF(E84&gt;='Tab.media riass. soluz. attuale'!E82,"OK","NO")</f>
        <v>NO</v>
      </c>
      <c r="I84" s="9" t="str">
        <f>IF(F84&gt;='Tab.media riass. soluz. attuale'!F82,"OK","NO")</f>
        <v>OK</v>
      </c>
    </row>
    <row r="85" spans="2:9" x14ac:dyDescent="0.25">
      <c r="B85" s="7">
        <v>86</v>
      </c>
      <c r="C85" s="7">
        <v>114</v>
      </c>
      <c r="D85" s="7">
        <v>95</v>
      </c>
      <c r="E85" s="7">
        <v>30.080625458990401</v>
      </c>
      <c r="F85" s="7">
        <v>4.9532802867928201</v>
      </c>
      <c r="H85" s="9" t="str">
        <f>IF(E85&gt;='Tab.media riass. soluz. attuale'!E83,"OK","NO")</f>
        <v>OK</v>
      </c>
      <c r="I85" s="9" t="str">
        <f>IF(F85&gt;='Tab.media riass. soluz. attuale'!F83,"OK","NO")</f>
        <v>NO</v>
      </c>
    </row>
    <row r="86" spans="2:9" x14ac:dyDescent="0.25">
      <c r="B86" s="7">
        <v>87</v>
      </c>
      <c r="C86" s="7">
        <v>95</v>
      </c>
      <c r="D86" s="7">
        <v>69</v>
      </c>
      <c r="E86" s="7">
        <v>30.070863146032501</v>
      </c>
      <c r="F86" s="7">
        <v>9.8455135194081507</v>
      </c>
      <c r="H86" s="9" t="str">
        <f>IF(E86&gt;='Tab.media riass. soluz. attuale'!E84,"OK","NO")</f>
        <v>OK</v>
      </c>
      <c r="I86" s="9" t="str">
        <f>IF(F86&gt;='Tab.media riass. soluz. attuale'!F84,"OK","NO")</f>
        <v>OK</v>
      </c>
    </row>
    <row r="87" spans="2:9" x14ac:dyDescent="0.25">
      <c r="B87" s="18">
        <v>88</v>
      </c>
      <c r="C87" s="18">
        <v>127</v>
      </c>
      <c r="D87" s="18">
        <v>128</v>
      </c>
      <c r="E87" s="18">
        <v>25.903107928983498</v>
      </c>
      <c r="F87" s="18">
        <v>1.1267709785727</v>
      </c>
      <c r="H87" s="9" t="str">
        <f>IF(E87&gt;='Tab.media riass. soluz. attuale'!E85,"OK","NO")</f>
        <v>NO</v>
      </c>
      <c r="I87" s="9" t="str">
        <f>IF(F87&gt;='Tab.media riass. soluz. attuale'!F85,"OK","NO")</f>
        <v>NO</v>
      </c>
    </row>
    <row r="88" spans="2:9" x14ac:dyDescent="0.25">
      <c r="B88" s="18">
        <v>89</v>
      </c>
      <c r="C88" s="18">
        <v>128</v>
      </c>
      <c r="D88" s="18">
        <v>4</v>
      </c>
      <c r="E88" s="18">
        <v>35.622550789959</v>
      </c>
      <c r="F88" s="18">
        <v>2.2350961119704298</v>
      </c>
      <c r="H88" s="9" t="str">
        <f>IF(E88&gt;='Tab.media riass. soluz. attuale'!E86,"OK","NO")</f>
        <v>OK</v>
      </c>
      <c r="I88" s="9" t="str">
        <f>IF(F88&gt;='Tab.media riass. soluz. attuale'!F86,"OK","NO")</f>
        <v>NO</v>
      </c>
    </row>
    <row r="89" spans="2:9" x14ac:dyDescent="0.25">
      <c r="B89" s="10">
        <v>90</v>
      </c>
      <c r="C89" s="10">
        <v>5</v>
      </c>
      <c r="D89" s="10">
        <v>6</v>
      </c>
      <c r="E89" s="10">
        <v>11.814805312812</v>
      </c>
      <c r="F89" s="10">
        <v>10.8580714323964</v>
      </c>
      <c r="H89" s="9" t="str">
        <f>IF(E89&gt;='Tab.media riass. soluz. attuale'!E87,"OK","NO")</f>
        <v>NO</v>
      </c>
      <c r="I89" s="9" t="str">
        <f>IF(F89&gt;='Tab.media riass. soluz. attuale'!F87,"OK","NO")</f>
        <v>OK</v>
      </c>
    </row>
    <row r="90" spans="2:9" x14ac:dyDescent="0.25">
      <c r="B90" s="7">
        <v>91</v>
      </c>
      <c r="C90" s="7">
        <v>4</v>
      </c>
      <c r="D90" s="7">
        <v>26</v>
      </c>
      <c r="E90" s="7">
        <v>35.585808772633797</v>
      </c>
      <c r="F90" s="7">
        <v>6.4768742533675097</v>
      </c>
      <c r="H90" s="9" t="str">
        <f>IF(E90&gt;='Tab.media riass. soluz. attuale'!E88,"OK","NO")</f>
        <v>OK</v>
      </c>
      <c r="I90" s="9" t="str">
        <f>IF(F90&gt;='Tab.media riass. soluz. attuale'!F88,"OK","NO")</f>
        <v>OK</v>
      </c>
    </row>
    <row r="91" spans="2:9" x14ac:dyDescent="0.25">
      <c r="B91" s="10">
        <v>92</v>
      </c>
      <c r="C91" s="10">
        <v>26</v>
      </c>
      <c r="D91" s="10">
        <v>4</v>
      </c>
      <c r="E91" s="10">
        <v>20.373984812313001</v>
      </c>
      <c r="F91" s="10">
        <v>9.3420412348362607</v>
      </c>
      <c r="H91" s="9" t="str">
        <f>IF(E91&gt;='Tab.media riass. soluz. attuale'!E89,"OK","NO")</f>
        <v>NO</v>
      </c>
      <c r="I91" s="9" t="str">
        <f>IF(F91&gt;='Tab.media riass. soluz. attuale'!F89,"OK","NO")</f>
        <v>OK</v>
      </c>
    </row>
    <row r="92" spans="2:9" x14ac:dyDescent="0.25">
      <c r="B92" s="7">
        <v>93</v>
      </c>
      <c r="C92" s="7">
        <v>26</v>
      </c>
      <c r="D92" s="7">
        <v>91</v>
      </c>
      <c r="E92" s="7">
        <v>36.100319820278997</v>
      </c>
      <c r="F92" s="7">
        <v>1.6429110926113599</v>
      </c>
      <c r="H92" s="9" t="str">
        <f>IF(E92&gt;='Tab.media riass. soluz. attuale'!E90,"OK","NO")</f>
        <v>OK</v>
      </c>
      <c r="I92" s="9" t="str">
        <f>IF(F92&gt;='Tab.media riass. soluz. attuale'!F90,"OK","NO")</f>
        <v>NO</v>
      </c>
    </row>
    <row r="93" spans="2:9" x14ac:dyDescent="0.25">
      <c r="B93" s="10">
        <v>94</v>
      </c>
      <c r="C93" s="10">
        <v>91</v>
      </c>
      <c r="D93" s="10">
        <v>26</v>
      </c>
      <c r="E93" s="10">
        <v>24.6144304375274</v>
      </c>
      <c r="F93" s="10">
        <v>2.4522450373812701</v>
      </c>
      <c r="H93" s="9" t="str">
        <f>IF(E93&gt;='Tab.media riass. soluz. attuale'!E91,"OK","NO")</f>
        <v>NO</v>
      </c>
      <c r="I93" s="9" t="str">
        <f>IF(F93&gt;='Tab.media riass. soluz. attuale'!F91,"OK","NO")</f>
        <v>OK</v>
      </c>
    </row>
    <row r="94" spans="2:9" x14ac:dyDescent="0.25">
      <c r="B94" s="7">
        <v>95</v>
      </c>
      <c r="C94" s="7">
        <v>112</v>
      </c>
      <c r="D94" s="7">
        <v>108</v>
      </c>
      <c r="E94" s="7">
        <v>25.137672760074501</v>
      </c>
      <c r="F94" s="7">
        <v>1.0316422706846</v>
      </c>
      <c r="H94" s="9" t="str">
        <f>IF(E94&gt;='Tab.media riass. soluz. attuale'!E92,"OK","NO")</f>
        <v>NO</v>
      </c>
      <c r="I94" s="9" t="str">
        <f>IF(F94&gt;='Tab.media riass. soluz. attuale'!F92,"OK","NO")</f>
        <v>NO</v>
      </c>
    </row>
    <row r="95" spans="2:9" x14ac:dyDescent="0.25">
      <c r="B95" s="7">
        <v>96</v>
      </c>
      <c r="C95" s="7">
        <v>108</v>
      </c>
      <c r="D95" s="7">
        <v>112</v>
      </c>
      <c r="E95" s="7">
        <v>23.320939666936201</v>
      </c>
      <c r="F95" s="7">
        <v>1.2012161728761199</v>
      </c>
      <c r="H95" s="9" t="str">
        <f>IF(E95&gt;='Tab.media riass. soluz. attuale'!E93,"OK","NO")</f>
        <v>OK</v>
      </c>
      <c r="I95" s="9" t="str">
        <f>IF(F95&gt;='Tab.media riass. soluz. attuale'!F93,"OK","NO")</f>
        <v>NO</v>
      </c>
    </row>
    <row r="96" spans="2:9" x14ac:dyDescent="0.25">
      <c r="B96" s="7">
        <v>97</v>
      </c>
      <c r="C96" s="7">
        <v>3</v>
      </c>
      <c r="D96" s="7">
        <v>66</v>
      </c>
      <c r="E96" s="7">
        <v>31.443098375820099</v>
      </c>
      <c r="F96" s="7">
        <v>8.2797229061601207</v>
      </c>
      <c r="H96" s="9" t="str">
        <f>IF(E96&gt;='Tab.media riass. soluz. attuale'!E94,"OK","NO")</f>
        <v>NO</v>
      </c>
      <c r="I96" s="9" t="str">
        <f>IF(F96&gt;='Tab.media riass. soluz. attuale'!F94,"OK","NO")</f>
        <v>OK</v>
      </c>
    </row>
    <row r="97" spans="2:9" x14ac:dyDescent="0.25">
      <c r="B97" s="7">
        <v>98</v>
      </c>
      <c r="C97" s="7">
        <v>66</v>
      </c>
      <c r="D97" s="7">
        <v>3</v>
      </c>
      <c r="E97" s="7">
        <v>24.4129188900929</v>
      </c>
      <c r="F97" s="7">
        <v>10.357794707635801</v>
      </c>
      <c r="H97" s="9" t="str">
        <f>IF(E97&gt;='Tab.media riass. soluz. attuale'!E95,"OK","NO")</f>
        <v>OK</v>
      </c>
      <c r="I97" s="9" t="str">
        <f>IF(F97&gt;='Tab.media riass. soluz. attuale'!F95,"OK","NO")</f>
        <v>NO</v>
      </c>
    </row>
    <row r="98" spans="2:9" x14ac:dyDescent="0.25">
      <c r="B98" s="7">
        <v>99</v>
      </c>
      <c r="C98" s="7">
        <v>66</v>
      </c>
      <c r="D98" s="7">
        <v>2</v>
      </c>
      <c r="E98" s="7">
        <v>19.8699008318663</v>
      </c>
      <c r="F98" s="7">
        <v>20.5035784259317</v>
      </c>
      <c r="H98" s="9" t="str">
        <f>IF(E98&gt;='Tab.media riass. soluz. attuale'!E96,"OK","NO")</f>
        <v>NO</v>
      </c>
      <c r="I98" s="9" t="str">
        <f>IF(F98&gt;='Tab.media riass. soluz. attuale'!F96,"OK","NO")</f>
        <v>OK</v>
      </c>
    </row>
    <row r="99" spans="2:9" x14ac:dyDescent="0.25">
      <c r="B99" s="7">
        <v>100</v>
      </c>
      <c r="C99" s="7">
        <v>2</v>
      </c>
      <c r="D99" s="7">
        <v>66</v>
      </c>
      <c r="E99" s="7">
        <v>25.986443574617301</v>
      </c>
      <c r="F99" s="7">
        <v>7.0849702676878898</v>
      </c>
      <c r="H99" s="9" t="str">
        <f>IF(E99&gt;='Tab.media riass. soluz. attuale'!E97,"OK","NO")</f>
        <v>OK</v>
      </c>
      <c r="I99" s="9" t="str">
        <f>IF(F99&gt;='Tab.media riass. soluz. attuale'!F97,"OK","NO")</f>
        <v>NO</v>
      </c>
    </row>
    <row r="100" spans="2:9" x14ac:dyDescent="0.25">
      <c r="B100" s="7">
        <v>101</v>
      </c>
      <c r="C100" s="7">
        <v>90</v>
      </c>
      <c r="D100" s="7">
        <v>25</v>
      </c>
      <c r="E100" s="7">
        <v>30</v>
      </c>
      <c r="F100" s="7">
        <v>15.635999999999999</v>
      </c>
      <c r="H100" s="9" t="str">
        <f>IF(E100&gt;='Tab.media riass. soluz. attuale'!E98,"OK","NO")</f>
        <v>OK</v>
      </c>
      <c r="I100" s="9" t="str">
        <f>IF(F100&gt;='Tab.media riass. soluz. attuale'!F98,"OK","NO")</f>
        <v>OK</v>
      </c>
    </row>
    <row r="101" spans="2:9" x14ac:dyDescent="0.25">
      <c r="B101" s="7">
        <v>102</v>
      </c>
      <c r="C101" s="7">
        <v>25</v>
      </c>
      <c r="D101" s="7">
        <v>90</v>
      </c>
      <c r="E101" s="7">
        <v>30</v>
      </c>
      <c r="F101" s="7">
        <v>15.635999999999999</v>
      </c>
      <c r="H101" s="9" t="str">
        <f>IF(E101&gt;='Tab.media riass. soluz. attuale'!E99,"OK","NO")</f>
        <v>OK</v>
      </c>
      <c r="I101" s="9" t="str">
        <f>IF(F101&gt;='Tab.media riass. soluz. attuale'!F99,"OK","NO")</f>
        <v>OK</v>
      </c>
    </row>
    <row r="102" spans="2:9" x14ac:dyDescent="0.25">
      <c r="B102" s="7">
        <v>103</v>
      </c>
      <c r="C102" s="7">
        <v>94</v>
      </c>
      <c r="D102" s="7">
        <v>93</v>
      </c>
      <c r="E102" s="7">
        <v>39.366760663928403</v>
      </c>
      <c r="F102" s="7">
        <v>2.1857698651941702</v>
      </c>
      <c r="H102" s="9" t="str">
        <f>IF(E102&gt;='Tab.media riass. soluz. attuale'!E100,"OK","NO")</f>
        <v>OK</v>
      </c>
      <c r="I102" s="9" t="str">
        <f>IF(F102&gt;='Tab.media riass. soluz. attuale'!F100,"OK","NO")</f>
        <v>NO</v>
      </c>
    </row>
    <row r="103" spans="2:9" x14ac:dyDescent="0.25">
      <c r="B103" s="7">
        <v>104</v>
      </c>
      <c r="C103" s="7">
        <v>93</v>
      </c>
      <c r="D103" s="7">
        <v>2</v>
      </c>
      <c r="E103" s="7">
        <v>29.070916411058999</v>
      </c>
      <c r="F103" s="7">
        <v>3.84208706070463</v>
      </c>
      <c r="H103" s="9" t="str">
        <f>IF(E103&gt;='Tab.media riass. soluz. attuale'!E101,"OK","NO")</f>
        <v>OK</v>
      </c>
      <c r="I103" s="9" t="str">
        <f>IF(F103&gt;='Tab.media riass. soluz. attuale'!F101,"OK","NO")</f>
        <v>NO</v>
      </c>
    </row>
    <row r="104" spans="2:9" x14ac:dyDescent="0.25">
      <c r="B104" s="7">
        <v>105</v>
      </c>
      <c r="C104" s="7">
        <v>105</v>
      </c>
      <c r="D104" s="7">
        <v>91</v>
      </c>
      <c r="E104" s="7">
        <v>19.336909274781899</v>
      </c>
      <c r="F104" s="7">
        <v>29.988276385365999</v>
      </c>
      <c r="H104" s="9" t="str">
        <f>IF(E104&gt;='Tab.media riass. soluz. attuale'!E102,"OK","NO")</f>
        <v>NO</v>
      </c>
      <c r="I104" s="9" t="str">
        <f>IF(F104&gt;='Tab.media riass. soluz. attuale'!F102,"OK","NO")</f>
        <v>OK</v>
      </c>
    </row>
    <row r="105" spans="2:9" x14ac:dyDescent="0.25">
      <c r="B105" s="7">
        <v>106</v>
      </c>
      <c r="C105" s="7">
        <v>105</v>
      </c>
      <c r="D105" s="7">
        <v>99</v>
      </c>
      <c r="E105" s="7">
        <v>30</v>
      </c>
      <c r="F105" s="7">
        <v>13.9068</v>
      </c>
      <c r="H105" s="9" t="str">
        <f>IF(E105&gt;='Tab.media riass. soluz. attuale'!E103,"OK","NO")</f>
        <v>OK</v>
      </c>
      <c r="I105" s="9" t="str">
        <f>IF(F105&gt;='Tab.media riass. soluz. attuale'!F103,"OK","NO")</f>
        <v>NO</v>
      </c>
    </row>
    <row r="106" spans="2:9" x14ac:dyDescent="0.25">
      <c r="B106" s="7">
        <v>107</v>
      </c>
      <c r="C106" s="7">
        <v>99</v>
      </c>
      <c r="D106" s="7">
        <v>105</v>
      </c>
      <c r="E106" s="7">
        <v>29.978890288515199</v>
      </c>
      <c r="F106" s="7">
        <v>14.899778701367699</v>
      </c>
      <c r="H106" s="9" t="str">
        <f>IF(E106&gt;='Tab.media riass. soluz. attuale'!E104,"OK","NO")</f>
        <v>NO</v>
      </c>
      <c r="I106" s="9" t="str">
        <f>IF(F106&gt;='Tab.media riass. soluz. attuale'!F104,"OK","NO")</f>
        <v>NO</v>
      </c>
    </row>
    <row r="107" spans="2:9" x14ac:dyDescent="0.25">
      <c r="B107" s="7">
        <v>108</v>
      </c>
      <c r="C107" s="7">
        <v>99</v>
      </c>
      <c r="D107" s="7">
        <v>144</v>
      </c>
      <c r="E107" s="7">
        <v>25.445674250505501</v>
      </c>
      <c r="F107" s="7">
        <v>3.46427891475859</v>
      </c>
      <c r="H107" s="9" t="str">
        <f>IF(E107&gt;='Tab.media riass. soluz. attuale'!E105,"OK","NO")</f>
        <v>NO</v>
      </c>
      <c r="I107" s="9" t="str">
        <f>IF(F107&gt;='Tab.media riass. soluz. attuale'!F105,"OK","NO")</f>
        <v>NO</v>
      </c>
    </row>
    <row r="108" spans="2:9" x14ac:dyDescent="0.25">
      <c r="B108" s="7">
        <v>109</v>
      </c>
      <c r="C108" s="7">
        <v>144</v>
      </c>
      <c r="D108" s="7">
        <v>99</v>
      </c>
      <c r="E108" s="7">
        <v>30</v>
      </c>
      <c r="F108" s="7">
        <v>2.85</v>
      </c>
      <c r="H108" s="9" t="str">
        <f>IF(E108&gt;='Tab.media riass. soluz. attuale'!E106,"OK","NO")</f>
        <v>OK</v>
      </c>
      <c r="I108" s="9" t="str">
        <f>IF(F108&gt;='Tab.media riass. soluz. attuale'!F106,"OK","NO")</f>
        <v>NO</v>
      </c>
    </row>
    <row r="109" spans="2:9" x14ac:dyDescent="0.25">
      <c r="B109" s="7">
        <v>110</v>
      </c>
      <c r="C109" s="7">
        <v>144</v>
      </c>
      <c r="D109" s="7">
        <v>98</v>
      </c>
      <c r="E109" s="7">
        <v>33.821692639570003</v>
      </c>
      <c r="F109" s="7">
        <v>4.1762843741887901</v>
      </c>
      <c r="H109" s="9" t="str">
        <f>IF(E109&gt;='Tab.media riass. soluz. attuale'!E107,"OK","NO")</f>
        <v>OK</v>
      </c>
      <c r="I109" s="9" t="str">
        <f>IF(F109&gt;='Tab.media riass. soluz. attuale'!F107,"OK","NO")</f>
        <v>NO</v>
      </c>
    </row>
    <row r="110" spans="2:9" x14ac:dyDescent="0.25">
      <c r="B110" s="7">
        <v>111</v>
      </c>
      <c r="C110" s="7">
        <v>98</v>
      </c>
      <c r="D110" s="7">
        <v>144</v>
      </c>
      <c r="E110" s="7">
        <v>30</v>
      </c>
      <c r="F110" s="7">
        <v>4.2960000000000003</v>
      </c>
      <c r="H110" s="9" t="str">
        <f>IF(E110&gt;='Tab.media riass. soluz. attuale'!E108,"OK","NO")</f>
        <v>OK</v>
      </c>
      <c r="I110" s="9" t="str">
        <f>IF(F110&gt;='Tab.media riass. soluz. attuale'!F108,"OK","NO")</f>
        <v>NO</v>
      </c>
    </row>
    <row r="111" spans="2:9" x14ac:dyDescent="0.25">
      <c r="B111" s="7">
        <v>112</v>
      </c>
      <c r="C111" s="7">
        <v>98</v>
      </c>
      <c r="D111" s="7">
        <v>97</v>
      </c>
      <c r="E111" s="7">
        <v>31.0454726176634</v>
      </c>
      <c r="F111" s="7">
        <v>5.4390232515290897</v>
      </c>
      <c r="H111" s="9" t="str">
        <f>IF(E111&gt;='Tab.media riass. soluz. attuale'!E109,"OK","NO")</f>
        <v>OK</v>
      </c>
      <c r="I111" s="9" t="str">
        <f>IF(F111&gt;='Tab.media riass. soluz. attuale'!F109,"OK","NO")</f>
        <v>NO</v>
      </c>
    </row>
    <row r="112" spans="2:9" x14ac:dyDescent="0.25">
      <c r="B112" s="7">
        <v>113</v>
      </c>
      <c r="C112" s="7">
        <v>97</v>
      </c>
      <c r="D112" s="7">
        <v>98</v>
      </c>
      <c r="E112" s="7">
        <v>30</v>
      </c>
      <c r="F112" s="7">
        <v>5.0819999999999999</v>
      </c>
      <c r="H112" s="9" t="str">
        <f>IF(E112&gt;='Tab.media riass. soluz. attuale'!E110,"OK","NO")</f>
        <v>OK</v>
      </c>
      <c r="I112" s="9" t="str">
        <f>IF(F112&gt;='Tab.media riass. soluz. attuale'!F110,"OK","NO")</f>
        <v>NO</v>
      </c>
    </row>
    <row r="113" spans="2:9" x14ac:dyDescent="0.25">
      <c r="B113" s="7">
        <v>114</v>
      </c>
      <c r="C113" s="7">
        <v>104</v>
      </c>
      <c r="D113" s="7">
        <v>101</v>
      </c>
      <c r="E113" s="7">
        <v>29.9242880288419</v>
      </c>
      <c r="F113" s="7">
        <v>5.3601461499023397</v>
      </c>
      <c r="H113" s="9" t="str">
        <f>IF(E113&gt;='Tab.media riass. soluz. attuale'!E111,"OK","NO")</f>
        <v>NO</v>
      </c>
      <c r="I113" s="9" t="str">
        <f>IF(F113&gt;='Tab.media riass. soluz. attuale'!F111,"OK","NO")</f>
        <v>OK</v>
      </c>
    </row>
    <row r="114" spans="2:9" x14ac:dyDescent="0.25">
      <c r="B114" s="7">
        <v>115</v>
      </c>
      <c r="C114" s="7">
        <v>101</v>
      </c>
      <c r="D114" s="7">
        <v>104</v>
      </c>
      <c r="E114" s="7">
        <v>30.446260809005501</v>
      </c>
      <c r="F114" s="7">
        <v>5.3281329727172899</v>
      </c>
      <c r="H114" s="9" t="str">
        <f>IF(E114&gt;='Tab.media riass. soluz. attuale'!E112,"OK","NO")</f>
        <v>OK</v>
      </c>
      <c r="I114" s="9" t="str">
        <f>IF(F114&gt;='Tab.media riass. soluz. attuale'!F112,"OK","NO")</f>
        <v>OK</v>
      </c>
    </row>
    <row r="115" spans="2:9" x14ac:dyDescent="0.25">
      <c r="B115" s="7">
        <v>116</v>
      </c>
      <c r="C115" s="7">
        <v>106</v>
      </c>
      <c r="D115" s="7">
        <v>107</v>
      </c>
      <c r="E115" s="7">
        <v>29.865727550626399</v>
      </c>
      <c r="F115" s="7">
        <v>4.1491467740885399</v>
      </c>
      <c r="H115" s="9" t="str">
        <f>IF(E115&gt;='Tab.media riass. soluz. attuale'!E113,"OK","NO")</f>
        <v>NO</v>
      </c>
      <c r="I115" s="9" t="str">
        <f>IF(F115&gt;='Tab.media riass. soluz. attuale'!F113,"OK","NO")</f>
        <v>NO</v>
      </c>
    </row>
    <row r="116" spans="2:9" x14ac:dyDescent="0.25">
      <c r="B116" s="7">
        <v>117</v>
      </c>
      <c r="C116" s="7">
        <v>107</v>
      </c>
      <c r="D116" s="7">
        <v>106</v>
      </c>
      <c r="E116" s="7">
        <v>29.412970407020801</v>
      </c>
      <c r="F116" s="7">
        <v>4.4514108102925602</v>
      </c>
      <c r="H116" s="9" t="str">
        <f>IF(E116&gt;='Tab.media riass. soluz. attuale'!E114,"OK","NO")</f>
        <v>NO</v>
      </c>
      <c r="I116" s="9" t="str">
        <f>IF(F116&gt;='Tab.media riass. soluz. attuale'!F114,"OK","NO")</f>
        <v>OK</v>
      </c>
    </row>
    <row r="117" spans="2:9" x14ac:dyDescent="0.25">
      <c r="B117" s="7">
        <v>118</v>
      </c>
      <c r="C117" s="7">
        <v>109</v>
      </c>
      <c r="D117" s="7">
        <v>110</v>
      </c>
      <c r="E117" s="7">
        <v>29.7918052648774</v>
      </c>
      <c r="F117" s="7">
        <v>7.5374435481770803</v>
      </c>
      <c r="H117" s="9" t="str">
        <f>IF(E117&gt;='Tab.media riass. soluz. attuale'!E115,"OK","NO")</f>
        <v>NO</v>
      </c>
      <c r="I117" s="9" t="str">
        <f>IF(F117&gt;='Tab.media riass. soluz. attuale'!F115,"OK","NO")</f>
        <v>OK</v>
      </c>
    </row>
    <row r="118" spans="2:9" x14ac:dyDescent="0.25">
      <c r="B118" s="7">
        <v>119</v>
      </c>
      <c r="C118" s="7">
        <v>110</v>
      </c>
      <c r="D118" s="7">
        <v>109</v>
      </c>
      <c r="E118" s="7">
        <v>29.8007111414185</v>
      </c>
      <c r="F118" s="7">
        <v>8.20216049479167</v>
      </c>
      <c r="H118" s="9" t="str">
        <f>IF(E118&gt;='Tab.media riass. soluz. attuale'!E116,"OK","NO")</f>
        <v>NO</v>
      </c>
      <c r="I118" s="9" t="str">
        <f>IF(F118&gt;='Tab.media riass. soluz. attuale'!F116,"OK","NO")</f>
        <v>OK</v>
      </c>
    </row>
    <row r="119" spans="2:9" x14ac:dyDescent="0.25">
      <c r="B119" s="7">
        <v>120</v>
      </c>
      <c r="C119" s="7">
        <v>112</v>
      </c>
      <c r="D119" s="7">
        <v>113</v>
      </c>
      <c r="E119" s="7">
        <v>30</v>
      </c>
      <c r="F119" s="7">
        <v>28.288799999999998</v>
      </c>
      <c r="H119" s="9" t="str">
        <f>IF(E119&gt;='Tab.media riass. soluz. attuale'!E117,"OK","NO")</f>
        <v>NO</v>
      </c>
      <c r="I119" s="9" t="str">
        <f>IF(F119&gt;='Tab.media riass. soluz. attuale'!F117,"OK","NO")</f>
        <v>OK</v>
      </c>
    </row>
    <row r="120" spans="2:9" x14ac:dyDescent="0.25">
      <c r="B120" s="7">
        <v>121</v>
      </c>
      <c r="C120" s="7">
        <v>113</v>
      </c>
      <c r="D120" s="7">
        <v>112</v>
      </c>
      <c r="E120" s="7">
        <v>29.501452278220398</v>
      </c>
      <c r="F120" s="7">
        <v>34.557846774088503</v>
      </c>
      <c r="H120" s="9" t="str">
        <f>IF(E120&gt;='Tab.media riass. soluz. attuale'!E118,"OK","NO")</f>
        <v>NO</v>
      </c>
      <c r="I120" s="9" t="str">
        <f>IF(F120&gt;='Tab.media riass. soluz. attuale'!F118,"OK","NO")</f>
        <v>OK</v>
      </c>
    </row>
    <row r="121" spans="2:9" x14ac:dyDescent="0.25">
      <c r="B121" s="7">
        <v>122</v>
      </c>
      <c r="C121" s="7">
        <v>142</v>
      </c>
      <c r="D121" s="7">
        <v>52</v>
      </c>
      <c r="E121" s="7">
        <v>46.875621506507102</v>
      </c>
      <c r="F121" s="7">
        <v>2.3089263749578799</v>
      </c>
      <c r="H121" s="9" t="str">
        <f>IF(E121&gt;='Tab.media riass. soluz. attuale'!E119,"OK","NO")</f>
        <v>OK</v>
      </c>
      <c r="I121" s="9" t="str">
        <f>IF(F121&gt;='Tab.media riass. soluz. attuale'!F119,"OK","NO")</f>
        <v>NO</v>
      </c>
    </row>
    <row r="122" spans="2:9" x14ac:dyDescent="0.25">
      <c r="B122" s="7">
        <v>123</v>
      </c>
      <c r="C122" s="7">
        <v>143</v>
      </c>
      <c r="D122" s="7">
        <v>53</v>
      </c>
      <c r="E122" s="7">
        <v>33.048363063962803</v>
      </c>
      <c r="F122" s="7">
        <v>1.64620796359244</v>
      </c>
      <c r="H122" s="9" t="str">
        <f>IF(E122&gt;='Tab.media riass. soluz. attuale'!E120,"OK","NO")</f>
        <v>OK</v>
      </c>
      <c r="I122" s="9" t="str">
        <f>IF(F122&gt;='Tab.media riass. soluz. attuale'!F120,"OK","NO")</f>
        <v>NO</v>
      </c>
    </row>
    <row r="123" spans="2:9" x14ac:dyDescent="0.25">
      <c r="B123" s="7">
        <v>124</v>
      </c>
      <c r="C123" s="7">
        <v>54</v>
      </c>
      <c r="D123" s="7">
        <v>62</v>
      </c>
      <c r="E123" s="7">
        <v>30.983765845564498</v>
      </c>
      <c r="F123" s="7">
        <v>4.0674502423290999</v>
      </c>
      <c r="H123" s="9" t="str">
        <f>IF(E123&gt;='Tab.media riass. soluz. attuale'!E121,"OK","NO")</f>
        <v>OK</v>
      </c>
      <c r="I123" s="9" t="str">
        <f>IF(F123&gt;='Tab.media riass. soluz. attuale'!F121,"OK","NO")</f>
        <v>NO</v>
      </c>
    </row>
    <row r="124" spans="2:9" x14ac:dyDescent="0.25">
      <c r="B124" s="7">
        <v>125</v>
      </c>
      <c r="C124" s="7">
        <v>62</v>
      </c>
      <c r="D124" s="7">
        <v>73</v>
      </c>
      <c r="E124" s="7">
        <v>28.5692461433127</v>
      </c>
      <c r="F124" s="7">
        <v>6.5160507946465804</v>
      </c>
      <c r="H124" s="9" t="str">
        <f>IF(E124&gt;='Tab.media riass. soluz. attuale'!E122,"OK","NO")</f>
        <v>NO</v>
      </c>
      <c r="I124" s="9" t="str">
        <f>IF(F124&gt;='Tab.media riass. soluz. attuale'!F122,"OK","NO")</f>
        <v>NO</v>
      </c>
    </row>
    <row r="125" spans="2:9" x14ac:dyDescent="0.25">
      <c r="B125" s="7">
        <v>126</v>
      </c>
      <c r="C125" s="7">
        <v>2</v>
      </c>
      <c r="D125" s="7">
        <v>92</v>
      </c>
      <c r="E125" s="7">
        <v>29.058764673447801</v>
      </c>
      <c r="F125" s="7">
        <v>2.0535837052306301</v>
      </c>
      <c r="H125" s="9" t="str">
        <f>IF(E125&gt;='Tab.media riass. soluz. attuale'!E123,"OK","NO")</f>
        <v>NO</v>
      </c>
      <c r="I125" s="9" t="str">
        <f>IF(F125&gt;='Tab.media riass. soluz. attuale'!F123,"OK","NO")</f>
        <v>NO</v>
      </c>
    </row>
    <row r="126" spans="2:9" x14ac:dyDescent="0.25">
      <c r="B126" s="7">
        <v>127</v>
      </c>
      <c r="C126" s="7">
        <v>116</v>
      </c>
      <c r="D126" s="7">
        <v>24</v>
      </c>
      <c r="E126" s="7">
        <v>55.338457372774599</v>
      </c>
      <c r="F126" s="7">
        <v>5.3523953801672599</v>
      </c>
      <c r="H126" s="9" t="str">
        <f>IF(E126&gt;='Tab.media riass. soluz. attuale'!E124,"OK","NO")</f>
        <v>OK</v>
      </c>
      <c r="I126" s="9" t="str">
        <f>IF(F126&gt;='Tab.media riass. soluz. attuale'!F124,"OK","NO")</f>
        <v>NO</v>
      </c>
    </row>
    <row r="127" spans="2:9" x14ac:dyDescent="0.25">
      <c r="B127" s="7">
        <v>128</v>
      </c>
      <c r="C127" s="7">
        <v>115</v>
      </c>
      <c r="D127" s="7">
        <v>90</v>
      </c>
      <c r="E127" s="7">
        <v>44.980745046752503</v>
      </c>
      <c r="F127" s="7">
        <v>5.8764504101951403</v>
      </c>
      <c r="H127" s="9" t="str">
        <f>IF(E127&gt;='Tab.media riass. soluz. attuale'!E125,"OK","NO")</f>
        <v>NO</v>
      </c>
      <c r="I127" s="9" t="str">
        <f>IF(F127&gt;='Tab.media riass. soluz. attuale'!F125,"OK","NO")</f>
        <v>OK</v>
      </c>
    </row>
    <row r="128" spans="2:9" x14ac:dyDescent="0.25">
      <c r="B128" s="18">
        <v>129</v>
      </c>
      <c r="C128" s="18">
        <v>55</v>
      </c>
      <c r="D128" s="18">
        <v>46</v>
      </c>
      <c r="E128" s="18">
        <v>29.265536892133099</v>
      </c>
      <c r="F128" s="18">
        <v>1.08132924697498</v>
      </c>
      <c r="H128" s="9" t="str">
        <f>IF(E128&gt;='Tab.media riass. soluz. attuale'!E126,"OK","NO")</f>
        <v>NO</v>
      </c>
      <c r="I128" s="9" t="str">
        <f>IF(F128&gt;='Tab.media riass. soluz. attuale'!F126,"OK","NO")</f>
        <v>NO</v>
      </c>
    </row>
    <row r="129" spans="2:9" x14ac:dyDescent="0.25">
      <c r="B129" s="7">
        <v>130</v>
      </c>
      <c r="C129" s="7">
        <v>46</v>
      </c>
      <c r="D129" s="7">
        <v>55</v>
      </c>
      <c r="E129" s="7">
        <v>26.9393116718987</v>
      </c>
      <c r="F129" s="7">
        <v>1.4049192520037399</v>
      </c>
      <c r="H129" s="9" t="str">
        <f>IF(E129&gt;='Tab.media riass. soluz. attuale'!E127,"OK","NO")</f>
        <v>NO</v>
      </c>
      <c r="I129" s="9" t="str">
        <f>IF(F129&gt;='Tab.media riass. soluz. attuale'!F127,"OK","NO")</f>
        <v>NO</v>
      </c>
    </row>
    <row r="130" spans="2:9" x14ac:dyDescent="0.25">
      <c r="B130" s="18">
        <v>131</v>
      </c>
      <c r="C130" s="18">
        <v>141</v>
      </c>
      <c r="D130" s="18">
        <v>61</v>
      </c>
      <c r="E130" s="18">
        <v>30.510139123442599</v>
      </c>
      <c r="F130" s="18">
        <v>1.00587329793506</v>
      </c>
      <c r="H130" s="9" t="str">
        <f>IF(E130&gt;='Tab.media riass. soluz. attuale'!E128,"OK","NO")</f>
        <v>OK</v>
      </c>
      <c r="I130" s="9" t="str">
        <f>IF(F130&gt;='Tab.media riass. soluz. attuale'!F128,"OK","NO")</f>
        <v>NO</v>
      </c>
    </row>
    <row r="131" spans="2:9" x14ac:dyDescent="0.25">
      <c r="B131" s="7">
        <v>132</v>
      </c>
      <c r="C131" s="7">
        <v>61</v>
      </c>
      <c r="D131" s="7">
        <v>141</v>
      </c>
      <c r="E131" s="7">
        <v>28.607182030038398</v>
      </c>
      <c r="F131" s="7">
        <v>1.17055062552778</v>
      </c>
      <c r="H131" s="9" t="str">
        <f>IF(E131&gt;='Tab.media riass. soluz. attuale'!E129,"OK","NO")</f>
        <v>NO</v>
      </c>
      <c r="I131" s="9" t="str">
        <f>IF(F131&gt;='Tab.media riass. soluz. attuale'!F129,"OK","NO")</f>
        <v>NO</v>
      </c>
    </row>
    <row r="132" spans="2:9" x14ac:dyDescent="0.25">
      <c r="B132" s="7">
        <v>133</v>
      </c>
      <c r="C132" s="7">
        <v>91</v>
      </c>
      <c r="D132" s="7">
        <v>112</v>
      </c>
      <c r="E132" s="7">
        <v>32.910382769124901</v>
      </c>
      <c r="F132" s="7">
        <v>11.5581380184762</v>
      </c>
      <c r="H132" s="9" t="str">
        <f>IF(E132&gt;='Tab.media riass. soluz. attuale'!E130,"OK","NO")</f>
        <v>NO</v>
      </c>
      <c r="I132" s="9" t="str">
        <f>IF(F132&gt;='Tab.media riass. soluz. attuale'!F130,"OK","NO")</f>
        <v>OK</v>
      </c>
    </row>
    <row r="133" spans="2:9" x14ac:dyDescent="0.25">
      <c r="B133" s="7">
        <v>134</v>
      </c>
      <c r="C133" s="7">
        <v>112</v>
      </c>
      <c r="D133" s="7">
        <v>91</v>
      </c>
      <c r="E133" s="7">
        <v>22.843606462604999</v>
      </c>
      <c r="F133" s="7">
        <v>16.167893588083299</v>
      </c>
      <c r="H133" s="9" t="str">
        <f>IF(E133&gt;='Tab.media riass. soluz. attuale'!E131,"OK","NO")</f>
        <v>OK</v>
      </c>
      <c r="I133" s="9" t="str">
        <f>IF(F133&gt;='Tab.media riass. soluz. attuale'!F131,"OK","NO")</f>
        <v>NO</v>
      </c>
    </row>
    <row r="134" spans="2:9" x14ac:dyDescent="0.25">
      <c r="B134" s="7">
        <v>135</v>
      </c>
      <c r="C134" s="7">
        <v>109</v>
      </c>
      <c r="D134" s="7">
        <v>103</v>
      </c>
      <c r="E134" s="7">
        <v>26.486767228672601</v>
      </c>
      <c r="F134" s="7">
        <v>25.2912579752604</v>
      </c>
      <c r="H134" s="9" t="str">
        <f>IF(E134&gt;='Tab.media riass. soluz. attuale'!E132,"OK","NO")</f>
        <v>NO</v>
      </c>
      <c r="I134" s="9" t="str">
        <f>IF(F134&gt;='Tab.media riass. soluz. attuale'!F132,"OK","NO")</f>
        <v>OK</v>
      </c>
    </row>
    <row r="135" spans="2:9" x14ac:dyDescent="0.25">
      <c r="B135" s="7">
        <v>136</v>
      </c>
      <c r="C135" s="7">
        <v>103</v>
      </c>
      <c r="D135" s="7">
        <v>109</v>
      </c>
      <c r="E135" s="7">
        <v>29.778557608882601</v>
      </c>
      <c r="F135" s="7">
        <v>13.673298697916699</v>
      </c>
      <c r="H135" s="9" t="str">
        <f>IF(E135&gt;='Tab.media riass. soluz. attuale'!E133,"OK","NO")</f>
        <v>OK</v>
      </c>
      <c r="I135" s="9" t="str">
        <f>IF(F135&gt;='Tab.media riass. soluz. attuale'!F133,"OK","NO")</f>
        <v>OK</v>
      </c>
    </row>
    <row r="136" spans="2:9" x14ac:dyDescent="0.25">
      <c r="B136" s="7">
        <v>137</v>
      </c>
      <c r="C136" s="7">
        <v>108</v>
      </c>
      <c r="D136" s="7">
        <v>103</v>
      </c>
      <c r="E136" s="7">
        <v>32.949816906251499</v>
      </c>
      <c r="F136" s="7">
        <v>6.1455865557673803</v>
      </c>
      <c r="H136" s="9" t="str">
        <f>IF(E136&gt;='Tab.media riass. soluz. attuale'!E134,"OK","NO")</f>
        <v>OK</v>
      </c>
      <c r="I136" s="9" t="str">
        <f>IF(F136&gt;='Tab.media riass. soluz. attuale'!F134,"OK","NO")</f>
        <v>OK</v>
      </c>
    </row>
    <row r="137" spans="2:9" x14ac:dyDescent="0.25">
      <c r="B137" s="7">
        <v>138</v>
      </c>
      <c r="C137" s="7">
        <v>103</v>
      </c>
      <c r="D137" s="7">
        <v>108</v>
      </c>
      <c r="E137" s="7">
        <v>25.896455112684102</v>
      </c>
      <c r="F137" s="7">
        <v>7.4085498019796798</v>
      </c>
      <c r="H137" s="9" t="str">
        <f>IF(E137&gt;='Tab.media riass. soluz. attuale'!E135,"OK","NO")</f>
        <v>NO</v>
      </c>
      <c r="I137" s="9" t="str">
        <f>IF(F137&gt;='Tab.media riass. soluz. attuale'!F135,"OK","NO")</f>
        <v>OK</v>
      </c>
    </row>
    <row r="138" spans="2:9" x14ac:dyDescent="0.25">
      <c r="B138" s="7">
        <v>139</v>
      </c>
      <c r="C138" s="7">
        <v>92</v>
      </c>
      <c r="D138" s="7">
        <v>1</v>
      </c>
      <c r="E138" s="7">
        <v>20.524561450414399</v>
      </c>
      <c r="F138" s="7">
        <v>5.5335040639151698</v>
      </c>
      <c r="H138" s="9" t="str">
        <f>IF(E138&gt;='Tab.media riass. soluz. attuale'!E136,"OK","NO")</f>
        <v>NO</v>
      </c>
      <c r="I138" s="9" t="str">
        <f>IF(F138&gt;='Tab.media riass. soluz. attuale'!F136,"OK","NO")</f>
        <v>NO</v>
      </c>
    </row>
    <row r="139" spans="2:9" x14ac:dyDescent="0.25">
      <c r="B139" s="7">
        <v>140</v>
      </c>
      <c r="C139" s="7">
        <v>146</v>
      </c>
      <c r="D139" s="7">
        <v>59</v>
      </c>
      <c r="E139" s="7">
        <v>30</v>
      </c>
      <c r="F139" s="7">
        <v>20.0364</v>
      </c>
      <c r="H139" s="9" t="str">
        <f>IF(E139&gt;='Tab.media riass. soluz. attuale'!E137,"OK","NO")</f>
        <v>OK</v>
      </c>
      <c r="I139" s="9" t="str">
        <f>IF(F139&gt;='Tab.media riass. soluz. attuale'!F137,"OK","NO")</f>
        <v>NO</v>
      </c>
    </row>
    <row r="140" spans="2:9" x14ac:dyDescent="0.25">
      <c r="B140" s="7">
        <v>141</v>
      </c>
      <c r="C140" s="7">
        <v>59</v>
      </c>
      <c r="D140" s="7">
        <v>146</v>
      </c>
      <c r="E140" s="7">
        <v>25.899968560242801</v>
      </c>
      <c r="F140" s="7">
        <v>24.1267944465902</v>
      </c>
      <c r="H140" s="9" t="str">
        <f>IF(E140&gt;='Tab.media riass. soluz. attuale'!E138,"OK","NO")</f>
        <v>OK</v>
      </c>
      <c r="I140" s="9" t="str">
        <f>IF(F140&gt;='Tab.media riass. soluz. attuale'!F138,"OK","NO")</f>
        <v>NO</v>
      </c>
    </row>
    <row r="141" spans="2:9" x14ac:dyDescent="0.25">
      <c r="B141" s="10">
        <v>142</v>
      </c>
      <c r="C141" s="10">
        <v>8</v>
      </c>
      <c r="D141" s="10">
        <v>120</v>
      </c>
      <c r="E141" s="10">
        <v>26.654660594080902</v>
      </c>
      <c r="F141" s="10">
        <v>3.6150137293916398</v>
      </c>
      <c r="H141" s="9" t="str">
        <f>IF(E141&gt;='Tab.media riass. soluz. attuale'!E139,"OK","NO")</f>
        <v>NO</v>
      </c>
      <c r="I141" s="9" t="str">
        <f>IF(F141&gt;='Tab.media riass. soluz. attuale'!F139,"OK","NO")</f>
        <v>NO</v>
      </c>
    </row>
    <row r="142" spans="2:9" x14ac:dyDescent="0.25">
      <c r="B142" s="7">
        <v>143</v>
      </c>
      <c r="C142" s="7">
        <v>108</v>
      </c>
      <c r="D142" s="7">
        <v>102</v>
      </c>
      <c r="E142" s="7">
        <v>30.065459305607298</v>
      </c>
      <c r="F142" s="7">
        <v>2.7540639514160201</v>
      </c>
      <c r="H142" s="9" t="str">
        <f>IF(E142&gt;='Tab.media riass. soluz. attuale'!E140,"OK","NO")</f>
        <v>NO</v>
      </c>
      <c r="I142" s="9" t="str">
        <f>IF(F142&gt;='Tab.media riass. soluz. attuale'!F140,"OK","NO")</f>
        <v>NO</v>
      </c>
    </row>
    <row r="143" spans="2:9" x14ac:dyDescent="0.25">
      <c r="B143" s="7">
        <v>144</v>
      </c>
      <c r="C143" s="7">
        <v>102</v>
      </c>
      <c r="D143" s="7">
        <v>108</v>
      </c>
      <c r="E143" s="7">
        <v>22.353053668535001</v>
      </c>
      <c r="F143" s="7">
        <v>14.7401137110996</v>
      </c>
      <c r="H143" s="9" t="str">
        <f>IF(E143&gt;='Tab.media riass. soluz. attuale'!E141,"OK","NO")</f>
        <v>OK</v>
      </c>
      <c r="I143" s="9" t="str">
        <f>IF(F143&gt;='Tab.media riass. soluz. attuale'!F141,"OK","NO")</f>
        <v>NO</v>
      </c>
    </row>
    <row r="144" spans="2:9" x14ac:dyDescent="0.25">
      <c r="B144" s="7">
        <v>145</v>
      </c>
      <c r="C144" s="7">
        <v>102</v>
      </c>
      <c r="D144" s="7">
        <v>104</v>
      </c>
      <c r="E144" s="7">
        <v>29.914042308372</v>
      </c>
      <c r="F144" s="7">
        <v>3.0002333329264301</v>
      </c>
      <c r="H144" s="9" t="str">
        <f>IF(E144&gt;='Tab.media riass. soluz. attuale'!E142,"OK","NO")</f>
        <v>OK</v>
      </c>
      <c r="I144" s="9" t="str">
        <f>IF(F144&gt;='Tab.media riass. soluz. attuale'!F142,"OK","NO")</f>
        <v>NO</v>
      </c>
    </row>
    <row r="145" spans="2:9" x14ac:dyDescent="0.25">
      <c r="B145" s="7">
        <v>146</v>
      </c>
      <c r="C145" s="7">
        <v>104</v>
      </c>
      <c r="D145" s="7">
        <v>102</v>
      </c>
      <c r="E145" s="7">
        <v>30.6473261528295</v>
      </c>
      <c r="F145" s="7">
        <v>2.9773448591105098</v>
      </c>
      <c r="H145" s="9" t="str">
        <f>IF(E145&gt;='Tab.media riass. soluz. attuale'!E143,"OK","NO")</f>
        <v>OK</v>
      </c>
      <c r="I145" s="9" t="str">
        <f>IF(F145&gt;='Tab.media riass. soluz. attuale'!F143,"OK","NO")</f>
        <v>NO</v>
      </c>
    </row>
    <row r="146" spans="2:9" x14ac:dyDescent="0.25">
      <c r="B146" s="7">
        <v>147</v>
      </c>
      <c r="C146" s="7">
        <v>101</v>
      </c>
      <c r="D146" s="7">
        <v>100</v>
      </c>
      <c r="E146" s="7">
        <v>29.901838028664599</v>
      </c>
      <c r="F146" s="7">
        <v>8.6847279459635391</v>
      </c>
      <c r="H146" s="9" t="str">
        <f>IF(E146&gt;='Tab.media riass. soluz. attuale'!E144,"OK","NO")</f>
        <v>OK</v>
      </c>
      <c r="I146" s="9" t="str">
        <f>IF(F146&gt;='Tab.media riass. soluz. attuale'!F144,"OK","NO")</f>
        <v>NO</v>
      </c>
    </row>
    <row r="147" spans="2:9" x14ac:dyDescent="0.25">
      <c r="B147" s="7">
        <v>148</v>
      </c>
      <c r="C147" s="7">
        <v>100</v>
      </c>
      <c r="D147" s="7">
        <v>101</v>
      </c>
      <c r="E147" s="7">
        <v>30.114527678822299</v>
      </c>
      <c r="F147" s="7">
        <v>8.8554210696156801</v>
      </c>
      <c r="H147" s="9" t="str">
        <f>IF(E147&gt;='Tab.media riass. soluz. attuale'!E145,"OK","NO")</f>
        <v>NO</v>
      </c>
      <c r="I147" s="9" t="str">
        <f>IF(F147&gt;='Tab.media riass. soluz. attuale'!F145,"OK","NO")</f>
        <v>OK</v>
      </c>
    </row>
    <row r="148" spans="2:9" x14ac:dyDescent="0.25">
      <c r="B148" s="7">
        <v>149</v>
      </c>
      <c r="C148" s="7">
        <v>100</v>
      </c>
      <c r="D148" s="7">
        <v>106</v>
      </c>
      <c r="E148" s="7">
        <v>30.035663719038801</v>
      </c>
      <c r="F148" s="7">
        <v>3.1365919596354201</v>
      </c>
      <c r="H148" s="9" t="str">
        <f>IF(E148&gt;='Tab.media riass. soluz. attuale'!E146,"OK","NO")</f>
        <v>NO</v>
      </c>
      <c r="I148" s="9" t="str">
        <f>IF(F148&gt;='Tab.media riass. soluz. attuale'!F146,"OK","NO")</f>
        <v>OK</v>
      </c>
    </row>
    <row r="149" spans="2:9" x14ac:dyDescent="0.25">
      <c r="B149" s="7">
        <v>150</v>
      </c>
      <c r="C149" s="7">
        <v>106</v>
      </c>
      <c r="D149" s="7">
        <v>100</v>
      </c>
      <c r="E149" s="7">
        <v>30.2192687493724</v>
      </c>
      <c r="F149" s="7">
        <v>3.3944072225697801</v>
      </c>
      <c r="H149" s="9" t="str">
        <f>IF(E149&gt;='Tab.media riass. soluz. attuale'!E147,"OK","NO")</f>
        <v>OK</v>
      </c>
      <c r="I149" s="9" t="str">
        <f>IF(F149&gt;='Tab.media riass. soluz. attuale'!F147,"OK","NO")</f>
        <v>NO</v>
      </c>
    </row>
    <row r="150" spans="2:9" x14ac:dyDescent="0.25">
      <c r="B150" s="7">
        <v>151</v>
      </c>
      <c r="C150" s="7">
        <v>90</v>
      </c>
      <c r="D150" s="7">
        <v>94</v>
      </c>
      <c r="E150" s="7">
        <v>29.2254915019113</v>
      </c>
      <c r="F150" s="7">
        <v>17.837695333705302</v>
      </c>
      <c r="H150" s="9" t="str">
        <f>IF(E150&gt;='Tab.media riass. soluz. attuale'!E148,"OK","NO")</f>
        <v>NO</v>
      </c>
      <c r="I150" s="9" t="str">
        <f>IF(F150&gt;='Tab.media riass. soluz. attuale'!F148,"OK","NO")</f>
        <v>OK</v>
      </c>
    </row>
    <row r="151" spans="2:9" x14ac:dyDescent="0.25">
      <c r="B151" s="7">
        <v>152</v>
      </c>
      <c r="C151" s="7">
        <v>94</v>
      </c>
      <c r="D151" s="7">
        <v>1</v>
      </c>
      <c r="E151" s="7">
        <v>47.278662201294601</v>
      </c>
      <c r="F151" s="7">
        <v>4.4234868075694704</v>
      </c>
      <c r="H151" s="9" t="str">
        <f>IF(E151&gt;='Tab.media riass. soluz. attuale'!E149,"OK","NO")</f>
        <v>OK</v>
      </c>
      <c r="I151" s="9" t="str">
        <f>IF(F151&gt;='Tab.media riass. soluz. attuale'!F149,"OK","NO")</f>
        <v>OK</v>
      </c>
    </row>
    <row r="152" spans="2:9" x14ac:dyDescent="0.25">
      <c r="B152" s="7">
        <v>153</v>
      </c>
      <c r="C152" s="7">
        <v>1</v>
      </c>
      <c r="D152" s="7">
        <v>116</v>
      </c>
      <c r="E152" s="7">
        <v>50.795168401134703</v>
      </c>
      <c r="F152" s="7">
        <v>7.7355106656678103</v>
      </c>
      <c r="H152" s="9" t="str">
        <f>IF(E152&gt;='Tab.media riass. soluz. attuale'!E150,"OK","NO")</f>
        <v>OK</v>
      </c>
      <c r="I152" s="9" t="str">
        <f>IF(F152&gt;='Tab.media riass. soluz. attuale'!F150,"OK","NO")</f>
        <v>NO</v>
      </c>
    </row>
    <row r="153" spans="2:9" x14ac:dyDescent="0.25">
      <c r="B153" s="10">
        <v>154</v>
      </c>
      <c r="C153" s="10">
        <v>4</v>
      </c>
      <c r="D153" s="10">
        <v>5</v>
      </c>
      <c r="E153" s="10">
        <v>19.469145865655999</v>
      </c>
      <c r="F153" s="10">
        <v>6.71669033717217</v>
      </c>
      <c r="H153" s="9" t="str">
        <f>IF(E153&gt;='Tab.media riass. soluz. attuale'!E151,"OK","NO")</f>
        <v>NO</v>
      </c>
      <c r="I153" s="9" t="str">
        <f>IF(F153&gt;='Tab.media riass. soluz. attuale'!F151,"OK","NO")</f>
        <v>NO</v>
      </c>
    </row>
    <row r="154" spans="2:9" x14ac:dyDescent="0.25">
      <c r="B154" s="7">
        <v>155</v>
      </c>
      <c r="C154" s="7">
        <v>3</v>
      </c>
      <c r="D154" s="7">
        <v>103</v>
      </c>
      <c r="E154" s="7">
        <v>23.680488431924601</v>
      </c>
      <c r="F154" s="7">
        <v>25.971242900382499</v>
      </c>
      <c r="H154" s="9" t="str">
        <f>IF(E154&gt;='Tab.media riass. soluz. attuale'!E152,"OK","NO")</f>
        <v>NO</v>
      </c>
      <c r="I154" s="9" t="str">
        <f>IF(F154&gt;='Tab.media riass. soluz. attuale'!F152,"OK","NO")</f>
        <v>OK</v>
      </c>
    </row>
    <row r="155" spans="2:9" x14ac:dyDescent="0.25">
      <c r="B155" s="7">
        <v>156</v>
      </c>
      <c r="C155" s="7">
        <v>103</v>
      </c>
      <c r="D155" s="7">
        <v>3</v>
      </c>
      <c r="E155" s="7">
        <v>31.4531623607344</v>
      </c>
      <c r="F155" s="7">
        <v>20.499267353126299</v>
      </c>
      <c r="H155" s="9" t="str">
        <f>IF(E155&gt;='Tab.media riass. soluz. attuale'!E153,"OK","NO")</f>
        <v>OK</v>
      </c>
      <c r="I155" s="9" t="str">
        <f>IF(F155&gt;='Tab.media riass. soluz. attuale'!F153,"OK","NO")</f>
        <v>OK</v>
      </c>
    </row>
    <row r="156" spans="2:9" x14ac:dyDescent="0.25">
      <c r="B156" s="7">
        <v>157</v>
      </c>
      <c r="C156" s="7">
        <v>67</v>
      </c>
      <c r="D156" s="7">
        <v>51</v>
      </c>
      <c r="E156" s="7">
        <v>130</v>
      </c>
      <c r="F156" s="7">
        <v>5.9663076923076899</v>
      </c>
      <c r="H156" s="9" t="str">
        <f>IF(E156&gt;='Tab.media riass. soluz. attuale'!E154,"OK","NO")</f>
        <v>OK</v>
      </c>
      <c r="I156" s="9" t="str">
        <f>IF(F156&gt;='Tab.media riass. soluz. attuale'!F154,"OK","NO")</f>
        <v>NO</v>
      </c>
    </row>
    <row r="157" spans="2:9" x14ac:dyDescent="0.25">
      <c r="B157" s="7">
        <v>158</v>
      </c>
      <c r="C157" s="7">
        <v>83</v>
      </c>
      <c r="D157" s="7">
        <v>67</v>
      </c>
      <c r="E157" s="7">
        <v>106.05400077462799</v>
      </c>
      <c r="F157" s="7">
        <v>3.8008399646022699</v>
      </c>
      <c r="H157" s="9" t="str">
        <f>IF(E157&gt;='Tab.media riass. soluz. attuale'!E155,"OK","NO")</f>
        <v>OK</v>
      </c>
      <c r="I157" s="9" t="str">
        <f>IF(F157&gt;='Tab.media riass. soluz. attuale'!F155,"OK","NO")</f>
        <v>NO</v>
      </c>
    </row>
    <row r="158" spans="2:9" x14ac:dyDescent="0.25">
      <c r="B158" s="7">
        <v>159</v>
      </c>
      <c r="C158" s="7">
        <v>81</v>
      </c>
      <c r="D158" s="7">
        <v>83</v>
      </c>
      <c r="E158" s="7">
        <v>98.560328380145194</v>
      </c>
      <c r="F158" s="7">
        <v>3.25271241126149</v>
      </c>
      <c r="H158" s="9" t="str">
        <f>IF(E158&gt;='Tab.media riass. soluz. attuale'!E156,"OK","NO")</f>
        <v>OK</v>
      </c>
      <c r="I158" s="9" t="str">
        <f>IF(F158&gt;='Tab.media riass. soluz. attuale'!F156,"OK","NO")</f>
        <v>NO</v>
      </c>
    </row>
    <row r="159" spans="2:9" x14ac:dyDescent="0.25">
      <c r="B159" s="7">
        <v>160</v>
      </c>
      <c r="C159" s="7">
        <v>68</v>
      </c>
      <c r="D159" s="7">
        <v>87</v>
      </c>
      <c r="E159" s="7">
        <v>84.302841834732604</v>
      </c>
      <c r="F159" s="7">
        <v>7.7597989805785001</v>
      </c>
      <c r="H159" s="9" t="str">
        <f>IF(E159&gt;='Tab.media riass. soluz. attuale'!E157,"OK","NO")</f>
        <v>OK</v>
      </c>
      <c r="I159" s="9" t="str">
        <f>IF(F159&gt;='Tab.media riass. soluz. attuale'!F157,"OK","NO")</f>
        <v>NO</v>
      </c>
    </row>
    <row r="160" spans="2:9" x14ac:dyDescent="0.25">
      <c r="B160" s="7">
        <v>161</v>
      </c>
      <c r="C160" s="7">
        <v>58</v>
      </c>
      <c r="D160" s="7">
        <v>68</v>
      </c>
      <c r="E160" s="7">
        <v>48.968934983678601</v>
      </c>
      <c r="F160" s="7">
        <v>3.5729044900284799</v>
      </c>
      <c r="H160" s="9" t="str">
        <f>IF(E160&gt;='Tab.media riass. soluz. attuale'!E158,"OK","NO")</f>
        <v>OK</v>
      </c>
      <c r="I160" s="9" t="str">
        <f>IF(F160&gt;='Tab.media riass. soluz. attuale'!F158,"OK","NO")</f>
        <v>NO</v>
      </c>
    </row>
    <row r="161" spans="2:9" x14ac:dyDescent="0.25">
      <c r="B161" s="7">
        <v>162</v>
      </c>
      <c r="C161" s="7">
        <v>51</v>
      </c>
      <c r="D161" s="7">
        <v>84</v>
      </c>
      <c r="E161" s="7">
        <v>63.753464470430799</v>
      </c>
      <c r="F161" s="7">
        <v>8.6191085265496792</v>
      </c>
      <c r="H161" s="9" t="str">
        <f>IF(E161&gt;='Tab.media riass. soluz. attuale'!E159,"OK","NO")</f>
        <v>OK</v>
      </c>
      <c r="I161" s="9" t="str">
        <f>IF(F161&gt;='Tab.media riass. soluz. attuale'!F159,"OK","NO")</f>
        <v>NO</v>
      </c>
    </row>
    <row r="162" spans="2:9" x14ac:dyDescent="0.25">
      <c r="B162" s="7">
        <v>163</v>
      </c>
      <c r="C162" s="7">
        <v>52</v>
      </c>
      <c r="D162" s="7">
        <v>63</v>
      </c>
      <c r="E162" s="7">
        <v>130</v>
      </c>
      <c r="F162" s="7">
        <v>3.7151999999999998</v>
      </c>
      <c r="H162" s="9" t="str">
        <f>IF(E162&gt;='Tab.media riass. soluz. attuale'!E160,"OK","NO")</f>
        <v>OK</v>
      </c>
      <c r="I162" s="9" t="str">
        <f>IF(F162&gt;='Tab.media riass. soluz. attuale'!F160,"OK","NO")</f>
        <v>NO</v>
      </c>
    </row>
    <row r="163" spans="2:9" x14ac:dyDescent="0.25">
      <c r="B163" s="7">
        <v>165</v>
      </c>
      <c r="C163" s="7">
        <v>53</v>
      </c>
      <c r="D163" s="7">
        <v>54</v>
      </c>
      <c r="E163" s="7">
        <v>34.681254910765098</v>
      </c>
      <c r="F163" s="7">
        <v>2.5239090590092998</v>
      </c>
      <c r="H163" s="9" t="str">
        <f>IF(E163&gt;='Tab.media riass. soluz. attuale'!E161,"OK","NO")</f>
        <v>NO</v>
      </c>
      <c r="I163" s="9" t="str">
        <f>IF(F163&gt;='Tab.media riass. soluz. attuale'!F161,"OK","NO")</f>
        <v>NO</v>
      </c>
    </row>
    <row r="164" spans="2:9" x14ac:dyDescent="0.25">
      <c r="B164" s="7">
        <v>166</v>
      </c>
      <c r="C164" s="7">
        <v>70</v>
      </c>
      <c r="D164" s="7">
        <v>143</v>
      </c>
      <c r="E164" s="7">
        <v>31.9569352353844</v>
      </c>
      <c r="F164" s="7">
        <v>3.8160057701689598</v>
      </c>
      <c r="H164" s="9" t="str">
        <f>IF(E164&gt;='Tab.media riass. soluz. attuale'!E162,"OK","NO")</f>
        <v>NO</v>
      </c>
      <c r="I164" s="9" t="str">
        <f>IF(F164&gt;='Tab.media riass. soluz. attuale'!F162,"OK","NO")</f>
        <v>OK</v>
      </c>
    </row>
    <row r="165" spans="2:9" x14ac:dyDescent="0.25">
      <c r="B165" s="7">
        <v>167</v>
      </c>
      <c r="C165" s="7">
        <v>73</v>
      </c>
      <c r="D165" s="7">
        <v>55</v>
      </c>
      <c r="E165" s="7">
        <v>24.806539166534598</v>
      </c>
      <c r="F165" s="7">
        <v>9.7339272515902593</v>
      </c>
      <c r="H165" s="9" t="str">
        <f>IF(E165&gt;='Tab.media riass. soluz. attuale'!E163,"OK","NO")</f>
        <v>NO</v>
      </c>
      <c r="I165" s="9" t="str">
        <f>IF(F165&gt;='Tab.media riass. soluz. attuale'!F163,"OK","NO")</f>
        <v>OK</v>
      </c>
    </row>
    <row r="166" spans="2:9" x14ac:dyDescent="0.25">
      <c r="B166" s="7">
        <v>168</v>
      </c>
      <c r="C166" s="7">
        <v>67</v>
      </c>
      <c r="D166" s="7">
        <v>78</v>
      </c>
      <c r="E166" s="7">
        <v>62.429933889467897</v>
      </c>
      <c r="F166" s="7">
        <v>4.4423732422195297</v>
      </c>
      <c r="H166" s="9" t="str">
        <f>IF(E166&gt;='Tab.media riass. soluz. attuale'!E164,"OK","NO")</f>
        <v>OK</v>
      </c>
      <c r="I166" s="9" t="str">
        <f>IF(F166&gt;='Tab.media riass. soluz. attuale'!F164,"OK","NO")</f>
        <v>OK</v>
      </c>
    </row>
    <row r="167" spans="2:9" x14ac:dyDescent="0.25">
      <c r="B167" s="7">
        <v>169</v>
      </c>
      <c r="C167" s="7">
        <v>42</v>
      </c>
      <c r="D167" s="7">
        <v>41</v>
      </c>
      <c r="E167" s="7">
        <v>28.655354212006699</v>
      </c>
      <c r="F167" s="7">
        <v>3.3623534970252602</v>
      </c>
      <c r="H167" s="9" t="str">
        <f>IF(E167&gt;='Tab.media riass. soluz. attuale'!E165,"OK","NO")</f>
        <v>NO</v>
      </c>
      <c r="I167" s="9" t="str">
        <f>IF(F167&gt;='Tab.media riass. soluz. attuale'!F165,"OK","NO")</f>
        <v>NO</v>
      </c>
    </row>
    <row r="168" spans="2:9" x14ac:dyDescent="0.25">
      <c r="B168" s="7">
        <v>170</v>
      </c>
      <c r="C168" s="7">
        <v>41</v>
      </c>
      <c r="D168" s="7">
        <v>42</v>
      </c>
      <c r="E168" s="7">
        <v>28.357816356535299</v>
      </c>
      <c r="F168" s="7">
        <v>3.3905805711510602</v>
      </c>
      <c r="H168" s="9" t="str">
        <f>IF(E168&gt;='Tab.media riass. soluz. attuale'!E166,"OK","NO")</f>
        <v>NO</v>
      </c>
      <c r="I168" s="9" t="str">
        <f>IF(F168&gt;='Tab.media riass. soluz. attuale'!F166,"OK","NO")</f>
        <v>NO</v>
      </c>
    </row>
    <row r="169" spans="2:9" x14ac:dyDescent="0.25">
      <c r="B169" s="7">
        <v>171</v>
      </c>
      <c r="C169" s="7">
        <v>148</v>
      </c>
      <c r="D169" s="7">
        <v>121</v>
      </c>
      <c r="E169" s="7">
        <v>33.299990853454901</v>
      </c>
      <c r="F169" s="7">
        <v>2.3448931762700802</v>
      </c>
      <c r="H169" s="9" t="str">
        <f>IF(E169&gt;='Tab.media riass. soluz. attuale'!E167,"OK","NO")</f>
        <v>OK</v>
      </c>
      <c r="I169" s="9" t="str">
        <f>IF(F169&gt;='Tab.media riass. soluz. attuale'!F167,"OK","NO")</f>
        <v>NO</v>
      </c>
    </row>
    <row r="170" spans="2:9" x14ac:dyDescent="0.25">
      <c r="B170" s="7">
        <v>172</v>
      </c>
      <c r="C170" s="7">
        <v>121</v>
      </c>
      <c r="D170" s="7">
        <v>133</v>
      </c>
      <c r="E170" s="7">
        <v>33.127775192961998</v>
      </c>
      <c r="F170" s="7">
        <v>1.1214303460997199</v>
      </c>
      <c r="H170" s="9" t="str">
        <f>IF(E170&gt;='Tab.media riass. soluz. attuale'!E168,"OK","NO")</f>
        <v>NO</v>
      </c>
      <c r="I170" s="9" t="str">
        <f>IF(F170&gt;='Tab.media riass. soluz. attuale'!F168,"OK","NO")</f>
        <v>NO</v>
      </c>
    </row>
    <row r="171" spans="2:9" x14ac:dyDescent="0.25">
      <c r="B171" s="7">
        <v>173</v>
      </c>
      <c r="C171" s="7">
        <v>133</v>
      </c>
      <c r="D171" s="7">
        <v>119</v>
      </c>
      <c r="E171" s="7">
        <v>28.913796746168401</v>
      </c>
      <c r="F171" s="7">
        <v>1.3797183691992301</v>
      </c>
      <c r="H171" s="9" t="str">
        <f>IF(E171&gt;='Tab.media riass. soluz. attuale'!E169,"OK","NO")</f>
        <v>NO</v>
      </c>
      <c r="I171" s="9" t="str">
        <f>IF(F171&gt;='Tab.media riass. soluz. attuale'!F169,"OK","NO")</f>
        <v>NO</v>
      </c>
    </row>
    <row r="172" spans="2:9" x14ac:dyDescent="0.25">
      <c r="B172" s="18">
        <v>174</v>
      </c>
      <c r="C172" s="18">
        <v>139</v>
      </c>
      <c r="D172" s="18">
        <v>138</v>
      </c>
      <c r="E172" s="18">
        <v>36.635275787592803</v>
      </c>
      <c r="F172" s="18">
        <v>1.1830828674699001</v>
      </c>
      <c r="H172" s="9" t="str">
        <f>IF(E172&gt;='Tab.media riass. soluz. attuale'!E170,"OK","NO")</f>
        <v>OK</v>
      </c>
      <c r="I172" s="9" t="str">
        <f>IF(F172&gt;='Tab.media riass. soluz. attuale'!F170,"OK","NO")</f>
        <v>NO</v>
      </c>
    </row>
    <row r="173" spans="2:9" x14ac:dyDescent="0.25">
      <c r="B173" s="18">
        <v>175</v>
      </c>
      <c r="C173" s="18">
        <v>138</v>
      </c>
      <c r="D173" s="18">
        <v>47</v>
      </c>
      <c r="E173" s="18">
        <v>32.302275895227503</v>
      </c>
      <c r="F173" s="18">
        <v>1.2567560836960201</v>
      </c>
      <c r="H173" s="9" t="str">
        <f>IF(E173&gt;='Tab.media riass. soluz. attuale'!E171,"OK","NO")</f>
        <v>NO</v>
      </c>
      <c r="I173" s="9" t="str">
        <f>IF(F173&gt;='Tab.media riass. soluz. attuale'!F171,"OK","NO")</f>
        <v>NO</v>
      </c>
    </row>
    <row r="174" spans="2:9" x14ac:dyDescent="0.25">
      <c r="B174" s="7">
        <v>176</v>
      </c>
      <c r="C174" s="7">
        <v>134</v>
      </c>
      <c r="D174" s="7">
        <v>123</v>
      </c>
      <c r="E174" s="7">
        <v>31.796936786972701</v>
      </c>
      <c r="F174" s="7">
        <v>1.9365076017915599</v>
      </c>
      <c r="H174" s="9" t="str">
        <f>IF(E174&gt;='Tab.media riass. soluz. attuale'!E172,"OK","NO")</f>
        <v>OK</v>
      </c>
      <c r="I174" s="9" t="str">
        <f>IF(F174&gt;='Tab.media riass. soluz. attuale'!F172,"OK","NO")</f>
        <v>NO</v>
      </c>
    </row>
    <row r="175" spans="2:9" x14ac:dyDescent="0.25">
      <c r="B175" s="7">
        <v>177</v>
      </c>
      <c r="C175" s="7">
        <v>60</v>
      </c>
      <c r="D175" s="7">
        <v>134</v>
      </c>
      <c r="E175" s="7">
        <v>30.559739593708802</v>
      </c>
      <c r="F175" s="7">
        <v>1.3479834983291701</v>
      </c>
      <c r="H175" s="9" t="str">
        <f>IF(E175&gt;='Tab.media riass. soluz. attuale'!E173,"OK","NO")</f>
        <v>OK</v>
      </c>
      <c r="I175" s="9" t="str">
        <f>IF(F175&gt;='Tab.media riass. soluz. attuale'!F173,"OK","NO")</f>
        <v>NO</v>
      </c>
    </row>
    <row r="176" spans="2:9" x14ac:dyDescent="0.25">
      <c r="B176" s="7">
        <v>178</v>
      </c>
      <c r="C176" s="7">
        <v>14</v>
      </c>
      <c r="D176" s="7">
        <v>60</v>
      </c>
      <c r="E176" s="7">
        <v>30.415866875810501</v>
      </c>
      <c r="F176" s="7">
        <v>3.0247229654622698</v>
      </c>
      <c r="H176" s="9" t="str">
        <f>IF(E176&gt;='Tab.media riass. soluz. attuale'!E174,"OK","NO")</f>
        <v>OK</v>
      </c>
      <c r="I176" s="9" t="str">
        <f>IF(F176&gt;='Tab.media riass. soluz. attuale'!F174,"OK","NO")</f>
        <v>OK</v>
      </c>
    </row>
    <row r="177" spans="2:9" x14ac:dyDescent="0.25">
      <c r="B177" s="7">
        <v>179</v>
      </c>
      <c r="C177" s="7">
        <v>126</v>
      </c>
      <c r="D177" s="7">
        <v>19</v>
      </c>
      <c r="E177" s="7">
        <v>30.830568468285801</v>
      </c>
      <c r="F177" s="7">
        <v>1.21768092679407</v>
      </c>
      <c r="H177" s="9" t="str">
        <f>IF(E177&gt;='Tab.media riass. soluz. attuale'!E175,"OK","NO")</f>
        <v>OK</v>
      </c>
      <c r="I177" s="9" t="str">
        <f>IF(F177&gt;='Tab.media riass. soluz. attuale'!F175,"OK","NO")</f>
        <v>NO</v>
      </c>
    </row>
    <row r="178" spans="2:9" x14ac:dyDescent="0.25">
      <c r="B178" s="18">
        <v>180</v>
      </c>
      <c r="C178" s="18">
        <v>17</v>
      </c>
      <c r="D178" s="18">
        <v>18</v>
      </c>
      <c r="E178" s="18">
        <v>28.709913842020502</v>
      </c>
      <c r="F178" s="18">
        <v>1.5635279714983601</v>
      </c>
      <c r="H178" s="9" t="str">
        <f>IF(E178&gt;='Tab.media riass. soluz. attuale'!E176,"OK","NO")</f>
        <v>OK</v>
      </c>
      <c r="I178" s="9" t="str">
        <f>IF(F178&gt;='Tab.media riass. soluz. attuale'!F176,"OK","NO")</f>
        <v>NO</v>
      </c>
    </row>
    <row r="179" spans="2:9" x14ac:dyDescent="0.25">
      <c r="B179" s="18">
        <v>181</v>
      </c>
      <c r="C179" s="18">
        <v>129</v>
      </c>
      <c r="D179" s="18">
        <v>127</v>
      </c>
      <c r="E179" s="18">
        <v>34.065665759074498</v>
      </c>
      <c r="F179" s="18">
        <v>1.5289629639623601</v>
      </c>
      <c r="H179" s="9" t="str">
        <f>IF(E179&gt;='Tab.media riass. soluz. attuale'!E177,"OK","NO")</f>
        <v>NO</v>
      </c>
      <c r="I179" s="9" t="str">
        <f>IF(F179&gt;='Tab.media riass. soluz. attuale'!F177,"OK","NO")</f>
        <v>OK</v>
      </c>
    </row>
    <row r="180" spans="2:9" x14ac:dyDescent="0.25">
      <c r="B180" s="18">
        <v>182</v>
      </c>
      <c r="C180" s="18">
        <v>18</v>
      </c>
      <c r="D180" s="18">
        <v>129</v>
      </c>
      <c r="E180" s="18">
        <v>36.5172838006972</v>
      </c>
      <c r="F180" s="18">
        <v>1.99744530175644</v>
      </c>
      <c r="H180" s="9" t="str">
        <f>IF(E180&gt;='Tab.media riass. soluz. attuale'!E178,"OK","NO")</f>
        <v>OK</v>
      </c>
      <c r="I180" s="9" t="str">
        <f>IF(F180&gt;='Tab.media riass. soluz. attuale'!F178,"OK","NO")</f>
        <v>OK</v>
      </c>
    </row>
    <row r="181" spans="2:9" x14ac:dyDescent="0.25">
      <c r="B181" s="18">
        <v>183</v>
      </c>
      <c r="C181" s="18">
        <v>47</v>
      </c>
      <c r="D181" s="18">
        <v>17</v>
      </c>
      <c r="E181" s="18">
        <v>37.815604353526098</v>
      </c>
      <c r="F181" s="18">
        <v>3.43194038216199</v>
      </c>
      <c r="H181" s="9" t="str">
        <f>IF(E181&gt;='Tab.media riass. soluz. attuale'!E179,"OK","NO")</f>
        <v>OK</v>
      </c>
      <c r="I181" s="9" t="str">
        <f>IF(F181&gt;='Tab.media riass. soluz. attuale'!F179,"OK","NO")</f>
        <v>OK</v>
      </c>
    </row>
    <row r="182" spans="2:9" x14ac:dyDescent="0.25">
      <c r="B182" s="7">
        <v>184</v>
      </c>
      <c r="C182" s="7">
        <v>131</v>
      </c>
      <c r="D182" s="7">
        <v>10</v>
      </c>
      <c r="E182" s="7">
        <v>30.274704802984498</v>
      </c>
      <c r="F182" s="7">
        <v>1.6116229820033501</v>
      </c>
      <c r="H182" s="9" t="str">
        <f>IF(E182&gt;='Tab.media riass. soluz. attuale'!E180,"OK","NO")</f>
        <v>NO</v>
      </c>
      <c r="I182" s="9" t="str">
        <f>IF(F182&gt;='Tab.media riass. soluz. attuale'!F180,"OK","NO")</f>
        <v>OK</v>
      </c>
    </row>
    <row r="183" spans="2:9" x14ac:dyDescent="0.25">
      <c r="B183" s="10">
        <v>185</v>
      </c>
      <c r="C183" s="10">
        <v>124</v>
      </c>
      <c r="D183" s="10">
        <v>8</v>
      </c>
      <c r="E183" s="10">
        <v>27.525430349838501</v>
      </c>
      <c r="F183" s="10">
        <v>2.42269738043974</v>
      </c>
      <c r="H183" s="9" t="str">
        <f>IF(E183&gt;='Tab.media riass. soluz. attuale'!E181,"OK","NO")</f>
        <v>NO</v>
      </c>
      <c r="I183" s="9" t="str">
        <f>IF(F183&gt;='Tab.media riass. soluz. attuale'!F181,"OK","NO")</f>
        <v>NO</v>
      </c>
    </row>
    <row r="184" spans="2:9" x14ac:dyDescent="0.25">
      <c r="B184" s="7">
        <v>186</v>
      </c>
      <c r="C184" s="7">
        <v>11</v>
      </c>
      <c r="D184" s="7">
        <v>12</v>
      </c>
      <c r="E184" s="7">
        <v>29.929008929174099</v>
      </c>
      <c r="F184" s="7">
        <v>1.93697126956841</v>
      </c>
      <c r="H184" s="9" t="str">
        <f>IF(E184&gt;='Tab.media riass. soluz. attuale'!E182,"OK","NO")</f>
        <v>NO</v>
      </c>
      <c r="I184" s="9" t="str">
        <f>IF(F184&gt;='Tab.media riass. soluz. attuale'!F182,"OK","NO")</f>
        <v>OK</v>
      </c>
    </row>
    <row r="185" spans="2:9" x14ac:dyDescent="0.25">
      <c r="B185" s="18">
        <v>187</v>
      </c>
      <c r="C185" s="18">
        <v>145</v>
      </c>
      <c r="D185" s="18">
        <v>141</v>
      </c>
      <c r="E185" s="18">
        <v>38.804719711534098</v>
      </c>
      <c r="F185" s="18">
        <v>1.1668443644992501</v>
      </c>
      <c r="H185" s="9" t="str">
        <f>IF(E185&gt;='Tab.media riass. soluz. attuale'!E183,"OK","NO")</f>
        <v>OK</v>
      </c>
      <c r="I185" s="9" t="str">
        <f>IF(F185&gt;='Tab.media riass. soluz. attuale'!F183,"OK","NO")</f>
        <v>NO</v>
      </c>
    </row>
    <row r="186" spans="2:9" x14ac:dyDescent="0.25">
      <c r="B186" s="7">
        <v>188</v>
      </c>
      <c r="C186" s="7">
        <v>141</v>
      </c>
      <c r="D186" s="7">
        <v>145</v>
      </c>
      <c r="E186" s="7">
        <v>36.1936483126292</v>
      </c>
      <c r="F186" s="7">
        <v>1.4066811416046401</v>
      </c>
      <c r="H186" s="9" t="str">
        <f>IF(E186&gt;='Tab.media riass. soluz. attuale'!E184,"OK","NO")</f>
        <v>OK</v>
      </c>
      <c r="I186" s="9" t="str">
        <f>IF(F186&gt;='Tab.media riass. soluz. attuale'!F184,"OK","NO")</f>
        <v>NO</v>
      </c>
    </row>
    <row r="187" spans="2:9" x14ac:dyDescent="0.25">
      <c r="B187" s="18">
        <v>189</v>
      </c>
      <c r="C187" s="18">
        <v>46</v>
      </c>
      <c r="D187" s="18">
        <v>145</v>
      </c>
      <c r="E187" s="18">
        <v>40.406424340859601</v>
      </c>
      <c r="F187" s="18">
        <v>1.2101731172188901</v>
      </c>
      <c r="H187" s="9" t="str">
        <f>IF(E187&gt;='Tab.media riass. soluz. attuale'!E185,"OK","NO")</f>
        <v>OK</v>
      </c>
      <c r="I187" s="9" t="str">
        <f>IF(F187&gt;='Tab.media riass. soluz. attuale'!F185,"OK","NO")</f>
        <v>NO</v>
      </c>
    </row>
    <row r="188" spans="2:9" x14ac:dyDescent="0.25">
      <c r="B188" s="7">
        <v>190</v>
      </c>
      <c r="C188" s="7">
        <v>145</v>
      </c>
      <c r="D188" s="7">
        <v>46</v>
      </c>
      <c r="E188" s="7">
        <v>35.852137029025698</v>
      </c>
      <c r="F188" s="7">
        <v>1.5645307772475801</v>
      </c>
      <c r="H188" s="9" t="str">
        <f>IF(E188&gt;='Tab.media riass. soluz. attuale'!E186,"OK","NO")</f>
        <v>OK</v>
      </c>
      <c r="I188" s="9" t="str">
        <f>IF(F188&gt;='Tab.media riass. soluz. attuale'!F186,"OK","NO")</f>
        <v>NO</v>
      </c>
    </row>
    <row r="189" spans="2:9" x14ac:dyDescent="0.25">
      <c r="B189" s="7">
        <v>191</v>
      </c>
      <c r="C189" s="7">
        <v>55</v>
      </c>
      <c r="D189" s="7">
        <v>77</v>
      </c>
      <c r="E189" s="7">
        <v>34.449232716277699</v>
      </c>
      <c r="F189" s="7">
        <v>4.5227707091390004</v>
      </c>
      <c r="H189" s="9" t="str">
        <f>IF(E189&gt;='Tab.media riass. soluz. attuale'!E187,"OK","NO")</f>
        <v>OK</v>
      </c>
      <c r="I189" s="9" t="str">
        <f>IF(F189&gt;='Tab.media riass. soluz. attuale'!F187,"OK","NO")</f>
        <v>OK</v>
      </c>
    </row>
    <row r="190" spans="2:9" x14ac:dyDescent="0.25">
      <c r="B190" s="7">
        <v>192</v>
      </c>
      <c r="C190" s="7">
        <v>77</v>
      </c>
      <c r="D190" s="7">
        <v>55</v>
      </c>
      <c r="E190" s="7">
        <v>29.806679719180998</v>
      </c>
      <c r="F190" s="7">
        <v>4.9674414603381196</v>
      </c>
      <c r="H190" s="9" t="str">
        <f>IF(E190&gt;='Tab.media riass. soluz. attuale'!E188,"OK","NO")</f>
        <v>NO</v>
      </c>
      <c r="I190" s="9" t="str">
        <f>IF(F190&gt;='Tab.media riass. soluz. attuale'!F188,"OK","NO")</f>
        <v>OK</v>
      </c>
    </row>
    <row r="191" spans="2:9" x14ac:dyDescent="0.25">
      <c r="B191" s="7">
        <v>193</v>
      </c>
      <c r="C191" s="7">
        <v>39</v>
      </c>
      <c r="D191" s="7">
        <v>38</v>
      </c>
      <c r="E191" s="7">
        <v>33.437726896109602</v>
      </c>
      <c r="F191" s="7">
        <v>2.8632933487591998</v>
      </c>
      <c r="H191" s="9" t="str">
        <f>IF(E191&gt;='Tab.media riass. soluz. attuale'!E189,"OK","NO")</f>
        <v>OK</v>
      </c>
      <c r="I191" s="9" t="str">
        <f>IF(F191&gt;='Tab.media riass. soluz. attuale'!F189,"OK","NO")</f>
        <v>OK</v>
      </c>
    </row>
    <row r="192" spans="2:9" x14ac:dyDescent="0.25">
      <c r="B192" s="7">
        <v>194</v>
      </c>
      <c r="C192" s="7">
        <v>38</v>
      </c>
      <c r="D192" s="7">
        <v>39</v>
      </c>
      <c r="E192" s="7">
        <v>33.073215113961602</v>
      </c>
      <c r="F192" s="7">
        <v>3.0169967703368701</v>
      </c>
      <c r="H192" s="9" t="str">
        <f>IF(E192&gt;='Tab.media riass. soluz. attuale'!E190,"OK","NO")</f>
        <v>NO</v>
      </c>
      <c r="I192" s="9" t="str">
        <f>IF(F192&gt;='Tab.media riass. soluz. attuale'!F190,"OK","NO")</f>
        <v>OK</v>
      </c>
    </row>
    <row r="193" spans="2:9" x14ac:dyDescent="0.25">
      <c r="B193" s="7">
        <v>195</v>
      </c>
      <c r="C193" s="7">
        <v>117</v>
      </c>
      <c r="D193" s="7">
        <v>79</v>
      </c>
      <c r="E193" s="7">
        <v>38.298394593944501</v>
      </c>
      <c r="F193" s="7">
        <v>2.2011530212463</v>
      </c>
      <c r="H193" s="9" t="str">
        <f>IF(E193&gt;='Tab.media riass. soluz. attuale'!E191,"OK","NO")</f>
        <v>OK</v>
      </c>
      <c r="I193" s="9" t="str">
        <f>IF(F193&gt;='Tab.media riass. soluz. attuale'!F191,"OK","NO")</f>
        <v>OK</v>
      </c>
    </row>
    <row r="194" spans="2:9" x14ac:dyDescent="0.25">
      <c r="B194" s="7">
        <v>196</v>
      </c>
      <c r="C194" s="7">
        <v>79</v>
      </c>
      <c r="D194" s="7">
        <v>137</v>
      </c>
      <c r="E194" s="7">
        <v>37.3210332936562</v>
      </c>
      <c r="F194" s="7">
        <v>1.9297753008532399</v>
      </c>
      <c r="H194" s="9" t="str">
        <f>IF(E194&gt;='Tab.media riass. soluz. attuale'!E192,"OK","NO")</f>
        <v>NO</v>
      </c>
      <c r="I194" s="9" t="str">
        <f>IF(F194&gt;='Tab.media riass. soluz. attuale'!F192,"OK","NO")</f>
        <v>OK</v>
      </c>
    </row>
    <row r="195" spans="2:9" x14ac:dyDescent="0.25">
      <c r="B195" s="7">
        <v>197</v>
      </c>
      <c r="C195" s="7">
        <v>137</v>
      </c>
      <c r="D195" s="7">
        <v>76</v>
      </c>
      <c r="E195" s="7">
        <v>38.631286265777497</v>
      </c>
      <c r="F195" s="7">
        <v>1.9917835296864701</v>
      </c>
      <c r="H195" s="9" t="str">
        <f>IF(E195&gt;='Tab.media riass. soluz. attuale'!E193,"OK","NO")</f>
        <v>NO</v>
      </c>
      <c r="I195" s="9" t="str">
        <f>IF(F195&gt;='Tab.media riass. soluz. attuale'!F193,"OK","NO")</f>
        <v>OK</v>
      </c>
    </row>
    <row r="196" spans="2:9" x14ac:dyDescent="0.25">
      <c r="B196" s="7">
        <v>198</v>
      </c>
      <c r="C196" s="7">
        <v>76</v>
      </c>
      <c r="D196" s="7">
        <v>56</v>
      </c>
      <c r="E196" s="7">
        <v>37.151555194598998</v>
      </c>
      <c r="F196" s="7">
        <v>1.7664290166232901</v>
      </c>
      <c r="H196" s="9" t="str">
        <f>IF(E196&gt;='Tab.media riass. soluz. attuale'!E194,"OK","NO")</f>
        <v>OK</v>
      </c>
      <c r="I196" s="9" t="str">
        <f>IF(F196&gt;='Tab.media riass. soluz. attuale'!F194,"OK","NO")</f>
        <v>NO</v>
      </c>
    </row>
    <row r="197" spans="2:9" x14ac:dyDescent="0.25">
      <c r="B197" s="7">
        <v>199</v>
      </c>
      <c r="C197" s="7">
        <v>56</v>
      </c>
      <c r="D197" s="7">
        <v>122</v>
      </c>
      <c r="E197" s="7">
        <v>37.689194748911603</v>
      </c>
      <c r="F197" s="7">
        <v>1.72357635791651</v>
      </c>
      <c r="H197" s="9" t="str">
        <f>IF(E197&gt;='Tab.media riass. soluz. attuale'!E195,"OK","NO")</f>
        <v>OK</v>
      </c>
      <c r="I197" s="9" t="str">
        <f>IF(F197&gt;='Tab.media riass. soluz. attuale'!F195,"OK","NO")</f>
        <v>NO</v>
      </c>
    </row>
    <row r="198" spans="2:9" x14ac:dyDescent="0.25">
      <c r="B198" s="7">
        <v>200</v>
      </c>
      <c r="C198" s="7">
        <v>122</v>
      </c>
      <c r="D198" s="7">
        <v>57</v>
      </c>
      <c r="E198" s="7">
        <v>36.144288245762198</v>
      </c>
      <c r="F198" s="7">
        <v>1.8110561861750101</v>
      </c>
      <c r="H198" s="9" t="str">
        <f>IF(E198&gt;='Tab.media riass. soluz. attuale'!E196,"OK","NO")</f>
        <v>OK</v>
      </c>
      <c r="I198" s="9" t="str">
        <f>IF(F198&gt;='Tab.media riass. soluz. attuale'!F196,"OK","NO")</f>
        <v>NO</v>
      </c>
    </row>
    <row r="199" spans="2:9" x14ac:dyDescent="0.25">
      <c r="B199" s="7">
        <v>201</v>
      </c>
      <c r="C199" s="7">
        <v>118</v>
      </c>
      <c r="D199" s="7">
        <v>131</v>
      </c>
      <c r="E199" s="7">
        <v>30.385377739252402</v>
      </c>
      <c r="F199" s="7">
        <v>1.7265483749535</v>
      </c>
      <c r="H199" s="9" t="str">
        <f>IF(E199&gt;='Tab.media riass. soluz. attuale'!E197,"OK","NO")</f>
        <v>NO</v>
      </c>
      <c r="I199" s="9" t="str">
        <f>IF(F199&gt;='Tab.media riass. soluz. attuale'!F197,"OK","NO")</f>
        <v>NO</v>
      </c>
    </row>
    <row r="200" spans="2:9" x14ac:dyDescent="0.25">
      <c r="B200" s="7">
        <v>202</v>
      </c>
      <c r="C200" s="7">
        <v>146</v>
      </c>
      <c r="D200" s="7">
        <v>147</v>
      </c>
      <c r="E200" s="7">
        <v>31.474581068589199</v>
      </c>
      <c r="F200" s="7">
        <v>3.87303467107935</v>
      </c>
      <c r="H200" s="9" t="str">
        <f>IF(E200&gt;='Tab.media riass. soluz. attuale'!E198,"OK","NO")</f>
        <v>NO</v>
      </c>
      <c r="I200" s="9" t="str">
        <f>IF(F200&gt;='Tab.media riass. soluz. attuale'!F198,"OK","NO")</f>
        <v>OK</v>
      </c>
    </row>
    <row r="201" spans="2:9" x14ac:dyDescent="0.25">
      <c r="B201" s="7">
        <v>203</v>
      </c>
      <c r="C201" s="7">
        <v>147</v>
      </c>
      <c r="D201" s="7">
        <v>146</v>
      </c>
      <c r="E201" s="7">
        <v>31.383360418111302</v>
      </c>
      <c r="F201" s="7">
        <v>3.79205797037047</v>
      </c>
      <c r="H201" s="9" t="str">
        <f>IF(E201&gt;='Tab.media riass. soluz. attuale'!E199,"OK","NO")</f>
        <v>NO</v>
      </c>
      <c r="I201" s="9" t="str">
        <f>IF(F201&gt;='Tab.media riass. soluz. attuale'!F199,"OK","NO")</f>
        <v>OK</v>
      </c>
    </row>
    <row r="202" spans="2:9" x14ac:dyDescent="0.25">
      <c r="B202" s="7">
        <v>204</v>
      </c>
      <c r="C202" s="7">
        <v>147</v>
      </c>
      <c r="D202" s="7">
        <v>22</v>
      </c>
      <c r="E202" s="7">
        <v>30.097159772187201</v>
      </c>
      <c r="F202" s="7">
        <v>11.6901865580679</v>
      </c>
      <c r="H202" s="9" t="str">
        <f>IF(E202&gt;='Tab.media riass. soluz. attuale'!E200,"OK","NO")</f>
        <v>NO</v>
      </c>
      <c r="I202" s="9" t="str">
        <f>IF(F202&gt;='Tab.media riass. soluz. attuale'!F200,"OK","NO")</f>
        <v>OK</v>
      </c>
    </row>
    <row r="203" spans="2:9" x14ac:dyDescent="0.25">
      <c r="B203" s="7">
        <v>205</v>
      </c>
      <c r="C203" s="7">
        <v>22</v>
      </c>
      <c r="D203" s="7">
        <v>147</v>
      </c>
      <c r="E203" s="7">
        <v>31.719587158021799</v>
      </c>
      <c r="F203" s="7">
        <v>11.183955413424201</v>
      </c>
      <c r="H203" s="9" t="str">
        <f>IF(E203&gt;='Tab.media riass. soluz. attuale'!E201,"OK","NO")</f>
        <v>NO</v>
      </c>
      <c r="I203" s="9" t="str">
        <f>IF(F203&gt;='Tab.media riass. soluz. attuale'!F201,"OK","NO")</f>
        <v>OK</v>
      </c>
    </row>
    <row r="204" spans="2:9" x14ac:dyDescent="0.25">
      <c r="B204" s="7">
        <v>206</v>
      </c>
      <c r="C204" s="7">
        <v>22</v>
      </c>
      <c r="D204" s="7">
        <v>96</v>
      </c>
      <c r="E204" s="7">
        <v>30.2534639511946</v>
      </c>
      <c r="F204" s="7">
        <v>5.4114619030790401</v>
      </c>
      <c r="H204" s="9" t="str">
        <f>IF(E204&gt;='Tab.media riass. soluz. attuale'!E202,"OK","NO")</f>
        <v>NO</v>
      </c>
      <c r="I204" s="9" t="str">
        <f>IF(F204&gt;='Tab.media riass. soluz. attuale'!F202,"OK","NO")</f>
        <v>OK</v>
      </c>
    </row>
    <row r="205" spans="2:9" x14ac:dyDescent="0.25">
      <c r="B205" s="7">
        <v>207</v>
      </c>
      <c r="C205" s="7">
        <v>96</v>
      </c>
      <c r="D205" s="7">
        <v>22</v>
      </c>
      <c r="E205" s="7">
        <v>29.8726135270832</v>
      </c>
      <c r="F205" s="7">
        <v>5.4195032173601803</v>
      </c>
      <c r="H205" s="9" t="str">
        <f>IF(E205&gt;='Tab.media riass. soluz. attuale'!E203,"OK","NO")</f>
        <v>NO</v>
      </c>
      <c r="I205" s="9" t="str">
        <f>IF(F205&gt;='Tab.media riass. soluz. attuale'!F203,"OK","NO")</f>
        <v>OK</v>
      </c>
    </row>
    <row r="206" spans="2:9" x14ac:dyDescent="0.25">
      <c r="B206" s="7">
        <v>208</v>
      </c>
      <c r="C206" s="7">
        <v>96</v>
      </c>
      <c r="D206" s="7">
        <v>97</v>
      </c>
      <c r="E206" s="7">
        <v>30</v>
      </c>
      <c r="F206" s="7">
        <v>6.27</v>
      </c>
      <c r="H206" s="9" t="str">
        <f>IF(E206&gt;='Tab.media riass. soluz. attuale'!E204,"OK","NO")</f>
        <v>NO</v>
      </c>
      <c r="I206" s="9" t="str">
        <f>IF(F206&gt;='Tab.media riass. soluz. attuale'!F204,"OK","NO")</f>
        <v>OK</v>
      </c>
    </row>
    <row r="207" spans="2:9" x14ac:dyDescent="0.25">
      <c r="B207" s="7">
        <v>209</v>
      </c>
      <c r="C207" s="7">
        <v>97</v>
      </c>
      <c r="D207" s="7">
        <v>96</v>
      </c>
      <c r="E207" s="7">
        <v>32.003543411980701</v>
      </c>
      <c r="F207" s="7">
        <v>6.2791414902525</v>
      </c>
      <c r="H207" s="9" t="str">
        <f>IF(E207&gt;='Tab.media riass. soluz. attuale'!E205,"OK","NO")</f>
        <v>OK</v>
      </c>
      <c r="I207" s="9" t="str">
        <f>IF(F207&gt;='Tab.media riass. soluz. attuale'!F205,"OK","NO")</f>
        <v>OK</v>
      </c>
    </row>
    <row r="208" spans="2:9" x14ac:dyDescent="0.25">
      <c r="B208" s="7">
        <v>210</v>
      </c>
      <c r="C208" s="7">
        <v>149</v>
      </c>
      <c r="D208" s="7">
        <v>148</v>
      </c>
      <c r="E208" s="7">
        <v>26.3488539168813</v>
      </c>
      <c r="F208" s="7">
        <v>7.4758245746524397</v>
      </c>
      <c r="H208" s="9" t="str">
        <f>IF(E208&gt;='Tab.media riass. soluz. attuale'!E206,"OK","NO")</f>
        <v>OK</v>
      </c>
      <c r="I208" s="9" t="str">
        <f>IF(F208&gt;='Tab.media riass. soluz. attuale'!F206,"OK","NO")</f>
        <v>OK</v>
      </c>
    </row>
  </sheetData>
  <mergeCells count="4">
    <mergeCell ref="H2:I2"/>
    <mergeCell ref="L5:O5"/>
    <mergeCell ref="Q5:T5"/>
    <mergeCell ref="B1:T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34"/>
  <sheetViews>
    <sheetView workbookViewId="0">
      <selection activeCell="B2" sqref="B2"/>
    </sheetView>
  </sheetViews>
  <sheetFormatPr defaultRowHeight="15" x14ac:dyDescent="0.25"/>
  <cols>
    <col min="1" max="2" width="9.140625" style="3"/>
    <col min="3" max="3" width="13.7109375" style="3" bestFit="1" customWidth="1"/>
    <col min="4" max="16384" width="9.140625" style="3"/>
  </cols>
  <sheetData>
    <row r="1" spans="2:3" ht="15.75" thickBot="1" x14ac:dyDescent="0.3">
      <c r="B1" s="24" t="s">
        <v>26</v>
      </c>
      <c r="C1" s="24"/>
    </row>
    <row r="2" spans="2:3" ht="15.75" thickBot="1" x14ac:dyDescent="0.3">
      <c r="B2" s="4" t="s">
        <v>12</v>
      </c>
      <c r="C2" s="5" t="s">
        <v>11</v>
      </c>
    </row>
    <row r="3" spans="2:3" x14ac:dyDescent="0.25">
      <c r="B3" s="6" t="s">
        <v>9</v>
      </c>
      <c r="C3" s="6" t="s">
        <v>6</v>
      </c>
    </row>
    <row r="4" spans="2:3" x14ac:dyDescent="0.25">
      <c r="B4" s="7">
        <v>0</v>
      </c>
      <c r="C4" s="7">
        <v>0</v>
      </c>
    </row>
    <row r="5" spans="2:3" x14ac:dyDescent="0.25">
      <c r="B5" s="7">
        <v>120</v>
      </c>
      <c r="C5" s="7">
        <v>60</v>
      </c>
    </row>
    <row r="6" spans="2:3" x14ac:dyDescent="0.25">
      <c r="B6" s="7">
        <v>240</v>
      </c>
      <c r="C6" s="7">
        <v>241</v>
      </c>
    </row>
    <row r="7" spans="2:3" x14ac:dyDescent="0.25">
      <c r="B7" s="7">
        <v>360</v>
      </c>
      <c r="C7" s="7">
        <v>389</v>
      </c>
    </row>
    <row r="8" spans="2:3" x14ac:dyDescent="0.25">
      <c r="B8" s="7">
        <v>480</v>
      </c>
      <c r="C8" s="7">
        <v>530</v>
      </c>
    </row>
    <row r="9" spans="2:3" x14ac:dyDescent="0.25">
      <c r="B9" s="7">
        <v>600</v>
      </c>
      <c r="C9" s="7">
        <v>686</v>
      </c>
    </row>
    <row r="10" spans="2:3" x14ac:dyDescent="0.25">
      <c r="B10" s="7">
        <v>720</v>
      </c>
      <c r="C10" s="7">
        <v>842</v>
      </c>
    </row>
    <row r="11" spans="2:3" x14ac:dyDescent="0.25">
      <c r="B11" s="7">
        <v>840</v>
      </c>
      <c r="C11" s="7">
        <v>990</v>
      </c>
    </row>
    <row r="12" spans="2:3" x14ac:dyDescent="0.25">
      <c r="B12" s="7">
        <v>960</v>
      </c>
      <c r="C12" s="7">
        <v>1139</v>
      </c>
    </row>
    <row r="13" spans="2:3" x14ac:dyDescent="0.25">
      <c r="B13" s="7">
        <v>1080</v>
      </c>
      <c r="C13" s="7">
        <v>1305</v>
      </c>
    </row>
    <row r="14" spans="2:3" x14ac:dyDescent="0.25">
      <c r="B14" s="7">
        <v>1200</v>
      </c>
      <c r="C14" s="7">
        <v>1456</v>
      </c>
    </row>
    <row r="15" spans="2:3" x14ac:dyDescent="0.25">
      <c r="B15" s="7">
        <v>1320</v>
      </c>
      <c r="C15" s="7">
        <v>1591</v>
      </c>
    </row>
    <row r="16" spans="2:3" x14ac:dyDescent="0.25">
      <c r="B16" s="7">
        <v>1440</v>
      </c>
      <c r="C16" s="7">
        <v>1758</v>
      </c>
    </row>
    <row r="17" spans="2:3" x14ac:dyDescent="0.25">
      <c r="B17" s="7">
        <v>1560</v>
      </c>
      <c r="C17" s="7">
        <v>1892</v>
      </c>
    </row>
    <row r="18" spans="2:3" x14ac:dyDescent="0.25">
      <c r="B18" s="7">
        <v>1680</v>
      </c>
      <c r="C18" s="7">
        <v>2042</v>
      </c>
    </row>
    <row r="19" spans="2:3" x14ac:dyDescent="0.25">
      <c r="B19" s="7">
        <v>1800</v>
      </c>
      <c r="C19" s="7">
        <v>2228</v>
      </c>
    </row>
    <row r="20" spans="2:3" x14ac:dyDescent="0.25">
      <c r="B20" s="7">
        <v>1920</v>
      </c>
      <c r="C20" s="7">
        <v>2393</v>
      </c>
    </row>
    <row r="21" spans="2:3" x14ac:dyDescent="0.25">
      <c r="B21" s="7">
        <v>2040</v>
      </c>
      <c r="C21" s="7">
        <v>2546</v>
      </c>
    </row>
    <row r="22" spans="2:3" x14ac:dyDescent="0.25">
      <c r="B22" s="7">
        <v>2160</v>
      </c>
      <c r="C22" s="7">
        <v>2685</v>
      </c>
    </row>
    <row r="23" spans="2:3" x14ac:dyDescent="0.25">
      <c r="B23" s="7">
        <v>2280</v>
      </c>
      <c r="C23" s="7">
        <v>2816</v>
      </c>
    </row>
    <row r="24" spans="2:3" x14ac:dyDescent="0.25">
      <c r="B24" s="7">
        <v>2400</v>
      </c>
      <c r="C24" s="7">
        <v>2941</v>
      </c>
    </row>
    <row r="25" spans="2:3" x14ac:dyDescent="0.25">
      <c r="B25" s="7">
        <v>2520</v>
      </c>
      <c r="C25" s="7">
        <v>3062</v>
      </c>
    </row>
    <row r="26" spans="2:3" x14ac:dyDescent="0.25">
      <c r="B26" s="7">
        <v>2640</v>
      </c>
      <c r="C26" s="7">
        <v>3180</v>
      </c>
    </row>
    <row r="27" spans="2:3" x14ac:dyDescent="0.25">
      <c r="B27" s="7">
        <v>2760</v>
      </c>
      <c r="C27" s="7">
        <v>3286</v>
      </c>
    </row>
    <row r="28" spans="2:3" x14ac:dyDescent="0.25">
      <c r="B28" s="7">
        <v>2880</v>
      </c>
      <c r="C28" s="7">
        <v>3403</v>
      </c>
    </row>
    <row r="29" spans="2:3" x14ac:dyDescent="0.25">
      <c r="B29" s="7">
        <v>3000</v>
      </c>
      <c r="C29" s="7">
        <v>3517</v>
      </c>
    </row>
    <row r="30" spans="2:3" x14ac:dyDescent="0.25">
      <c r="B30" s="7">
        <v>3120</v>
      </c>
      <c r="C30" s="7">
        <v>3634</v>
      </c>
    </row>
    <row r="31" spans="2:3" x14ac:dyDescent="0.25">
      <c r="B31" s="7">
        <v>3240</v>
      </c>
      <c r="C31" s="7">
        <v>3767</v>
      </c>
    </row>
    <row r="32" spans="2:3" x14ac:dyDescent="0.25">
      <c r="B32" s="7">
        <v>3360</v>
      </c>
      <c r="C32" s="7">
        <v>3889</v>
      </c>
    </row>
    <row r="33" spans="2:3" ht="15.75" thickBot="1" x14ac:dyDescent="0.3">
      <c r="B33" s="7">
        <v>3480</v>
      </c>
      <c r="C33" s="14">
        <v>4013</v>
      </c>
    </row>
    <row r="34" spans="2:3" ht="15.75" thickBot="1" x14ac:dyDescent="0.3">
      <c r="B34" s="15">
        <v>3600</v>
      </c>
      <c r="C34" s="12">
        <v>4138</v>
      </c>
    </row>
  </sheetData>
  <mergeCells count="1">
    <mergeCell ref="B1:C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3"/>
  <sheetViews>
    <sheetView workbookViewId="0">
      <selection activeCell="T35" sqref="T35"/>
    </sheetView>
  </sheetViews>
  <sheetFormatPr defaultRowHeight="15" x14ac:dyDescent="0.25"/>
  <sheetData>
    <row r="1" spans="1:18" ht="16.5" thickBot="1" x14ac:dyDescent="0.3">
      <c r="A1" s="2"/>
      <c r="G1" s="2"/>
      <c r="H1" s="2"/>
      <c r="I1" s="2"/>
    </row>
    <row r="2" spans="1:18" ht="16.5" thickBot="1" x14ac:dyDescent="0.3">
      <c r="C2" s="35" t="s">
        <v>18</v>
      </c>
      <c r="D2" s="36"/>
      <c r="E2" s="36"/>
      <c r="F2" s="36"/>
      <c r="G2" s="37"/>
      <c r="M2" s="35" t="s">
        <v>19</v>
      </c>
      <c r="N2" s="36"/>
      <c r="O2" s="36"/>
      <c r="P2" s="36"/>
      <c r="Q2" s="36"/>
      <c r="R2" s="37"/>
    </row>
    <row r="22" spans="3:28" ht="15.75" thickBot="1" x14ac:dyDescent="0.3"/>
    <row r="23" spans="3:28" ht="16.5" thickBot="1" x14ac:dyDescent="0.3">
      <c r="C23" s="35" t="s">
        <v>20</v>
      </c>
      <c r="D23" s="36"/>
      <c r="E23" s="36"/>
      <c r="F23" s="36"/>
      <c r="G23" s="37"/>
      <c r="M23" s="35" t="s">
        <v>21</v>
      </c>
      <c r="N23" s="36"/>
      <c r="O23" s="36"/>
      <c r="P23" s="36"/>
      <c r="Q23" s="36"/>
      <c r="R23" s="37"/>
      <c r="W23" s="35" t="s">
        <v>22</v>
      </c>
      <c r="X23" s="36"/>
      <c r="Y23" s="36"/>
      <c r="Z23" s="36"/>
      <c r="AA23" s="36"/>
      <c r="AB23" s="37"/>
    </row>
  </sheetData>
  <mergeCells count="5">
    <mergeCell ref="C2:G2"/>
    <mergeCell ref="M2:R2"/>
    <mergeCell ref="C23:G23"/>
    <mergeCell ref="M23:R23"/>
    <mergeCell ref="W23:AB23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5"/>
  <sheetViews>
    <sheetView tabSelected="1" workbookViewId="0">
      <selection activeCell="G8" sqref="G8"/>
    </sheetView>
  </sheetViews>
  <sheetFormatPr defaultRowHeight="15" x14ac:dyDescent="0.25"/>
  <cols>
    <col min="2" max="3" width="15.42578125" bestFit="1" customWidth="1"/>
    <col min="5" max="5" width="13.7109375" bestFit="1" customWidth="1"/>
  </cols>
  <sheetData>
    <row r="1" spans="2:8" ht="15.75" thickBot="1" x14ac:dyDescent="0.3"/>
    <row r="2" spans="2:8" ht="15.75" thickBot="1" x14ac:dyDescent="0.3">
      <c r="C2" s="38" t="s">
        <v>25</v>
      </c>
      <c r="D2" s="39"/>
      <c r="E2" s="39" t="s">
        <v>26</v>
      </c>
      <c r="F2" s="40"/>
      <c r="G2" s="41" t="s">
        <v>27</v>
      </c>
      <c r="H2" s="42"/>
    </row>
    <row r="3" spans="2:8" x14ac:dyDescent="0.25">
      <c r="B3" s="21" t="s">
        <v>28</v>
      </c>
      <c r="C3" s="43">
        <f>'[1]Tab.media percorsi soluz.att.'!E107</f>
        <v>51401.395000000004</v>
      </c>
      <c r="D3" s="44"/>
      <c r="E3" s="45">
        <f>'[1]Tab.media percorsi OK'!E107</f>
        <v>11868.010999999997</v>
      </c>
      <c r="F3" s="46"/>
      <c r="G3" s="45">
        <f>((E3-C3)/C3)*100</f>
        <v>-76.911111070040022</v>
      </c>
      <c r="H3" s="47"/>
    </row>
    <row r="4" spans="2:8" x14ac:dyDescent="0.25">
      <c r="B4" s="22" t="s">
        <v>29</v>
      </c>
      <c r="C4" s="48">
        <f>'[1]Tab.media percorsi soluz.att.'!F107</f>
        <v>25.929200980392171</v>
      </c>
      <c r="D4" s="49"/>
      <c r="E4" s="50">
        <f>'[1]Tab.media percorsi OK'!F107</f>
        <v>31.17549509803921</v>
      </c>
      <c r="F4" s="51"/>
      <c r="G4" s="50">
        <f>((E4-C4)/C4)*100</f>
        <v>20.233149959438862</v>
      </c>
      <c r="H4" s="52"/>
    </row>
    <row r="5" spans="2:8" ht="15.75" thickBot="1" x14ac:dyDescent="0.3">
      <c r="B5" s="23" t="s">
        <v>11</v>
      </c>
      <c r="C5" s="53">
        <f>'[1]Tab.media statis. soluz.attuale'!C34</f>
        <v>3655</v>
      </c>
      <c r="D5" s="54"/>
      <c r="E5" s="53">
        <f>'[1]Tab.media statistiche OK'!C34</f>
        <v>4138</v>
      </c>
      <c r="F5" s="55"/>
      <c r="G5" s="56">
        <f t="shared" ref="G5" si="0">((E5-C5)/C5)*100</f>
        <v>13.214774281805747</v>
      </c>
      <c r="H5" s="57"/>
    </row>
  </sheetData>
  <mergeCells count="12">
    <mergeCell ref="C4:D4"/>
    <mergeCell ref="E4:F4"/>
    <mergeCell ref="G4:H4"/>
    <mergeCell ref="C5:D5"/>
    <mergeCell ref="E5:F5"/>
    <mergeCell ref="G5:H5"/>
    <mergeCell ref="C2:D2"/>
    <mergeCell ref="E2:F2"/>
    <mergeCell ref="G2:H2"/>
    <mergeCell ref="C3:D3"/>
    <mergeCell ref="E3:F3"/>
    <mergeCell ref="G3:H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Tab.media percorsi soluz.att.</vt:lpstr>
      <vt:lpstr>Tab.media riass. soluz. attuale</vt:lpstr>
      <vt:lpstr>Tab.media statis. soluz.attuale</vt:lpstr>
      <vt:lpstr>Tab.media percorsi OK</vt:lpstr>
      <vt:lpstr>Tab.media riassuntiva OK</vt:lpstr>
      <vt:lpstr>Tab.media statistiche OK</vt:lpstr>
      <vt:lpstr>Grafici riassuntivi</vt:lpstr>
      <vt:lpstr>Guadagni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ELSA RIZZO</dc:creator>
  <cp:lastModifiedBy>ELSA RIZZO</cp:lastModifiedBy>
  <dcterms:created xsi:type="dcterms:W3CDTF">2017-05-18T08:13:58Z</dcterms:created>
  <dcterms:modified xsi:type="dcterms:W3CDTF">2017-06-09T07:37:10Z</dcterms:modified>
</cp:coreProperties>
</file>